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Definition2.xml" ContentType="application/vnd.openxmlformats-officedocument.spreadsheetml.pivotCacheDefinition+xml"/>
  <Override PartName="/xl/pivotCache/pivotCacheDefinition3.xml" ContentType="application/vnd.openxmlformats-officedocument.spreadsheetml.pivotCacheDefinition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https://d.docs.live.net/8156cf7455920c3e/Youtube/2025/03. Excel/03. Actual vs Bud/01. Project Files/Exercise Files/Live/"/>
    </mc:Choice>
  </mc:AlternateContent>
  <xr:revisionPtr revIDLastSave="116" documentId="11_F25DC773A252ABDACC1048A7315A75405ADE58EF" xr6:coauthVersionLast="47" xr6:coauthVersionMax="47" xr10:uidLastSave="{516218A9-AC9C-4138-932F-A972DFE5921C}"/>
  <bookViews>
    <workbookView xWindow="-120" yWindow="-120" windowWidth="29040" windowHeight="15720" xr2:uid="{00000000-000D-0000-FFFF-FFFF00000000}"/>
  </bookViews>
  <sheets>
    <sheet name="Wireframe" sheetId="2" r:id="rId1"/>
    <sheet name="Sheet1" sheetId="1" r:id="rId2"/>
  </sheets>
  <calcPr calcId="191029"/>
  <pivotCaches>
    <pivotCache cacheId="0" r:id="rId3"/>
    <pivotCache cacheId="1" r:id="rId4"/>
    <pivotCache cacheId="2" r:id="rId5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T5" i="1" l="1"/>
  <c r="U5" i="1"/>
  <c r="T6" i="1"/>
  <c r="U6" i="1"/>
  <c r="T7" i="1"/>
  <c r="U7" i="1"/>
  <c r="T8" i="1"/>
  <c r="U8" i="1"/>
  <c r="T9" i="1"/>
  <c r="U9" i="1"/>
  <c r="T10" i="1"/>
  <c r="U10" i="1"/>
  <c r="T11" i="1"/>
  <c r="U11" i="1"/>
  <c r="T12" i="1"/>
  <c r="U12" i="1"/>
  <c r="T13" i="1"/>
  <c r="U13" i="1"/>
  <c r="T14" i="1"/>
  <c r="U14" i="1"/>
  <c r="T15" i="1"/>
  <c r="U15" i="1"/>
  <c r="U4" i="1"/>
  <c r="T4" i="1"/>
  <c r="B9" i="2"/>
  <c r="D9" i="2"/>
  <c r="F9" i="2"/>
  <c r="H9" i="2"/>
  <c r="M9" i="2"/>
  <c r="O9" i="2"/>
  <c r="Q9" i="2"/>
  <c r="S9" i="2"/>
  <c r="U9" i="2"/>
  <c r="B10" i="2"/>
  <c r="D10" i="2"/>
  <c r="F10" i="2"/>
  <c r="H10" i="2"/>
  <c r="J10" i="2"/>
  <c r="M10" i="2"/>
  <c r="O10" i="2"/>
  <c r="Q10" i="2"/>
  <c r="S10" i="2"/>
  <c r="U10" i="2" s="1"/>
  <c r="B11" i="2"/>
  <c r="D11" i="2"/>
  <c r="F11" i="2"/>
  <c r="H11" i="2"/>
  <c r="J11" i="2" s="1"/>
  <c r="M11" i="2"/>
  <c r="O11" i="2"/>
  <c r="Q11" i="2"/>
  <c r="S11" i="2"/>
  <c r="U11" i="2" s="1"/>
  <c r="B12" i="2"/>
  <c r="D12" i="2"/>
  <c r="F12" i="2"/>
  <c r="J12" i="2" s="1"/>
  <c r="H12" i="2"/>
  <c r="M12" i="2"/>
  <c r="O12" i="2"/>
  <c r="Q12" i="2"/>
  <c r="S12" i="2"/>
  <c r="U12" i="2" s="1"/>
  <c r="B13" i="2"/>
  <c r="D13" i="2"/>
  <c r="F13" i="2"/>
  <c r="H13" i="2"/>
  <c r="J13" i="2" s="1"/>
  <c r="M13" i="2"/>
  <c r="O13" i="2"/>
  <c r="Q13" i="2"/>
  <c r="S13" i="2"/>
  <c r="U13" i="2" s="1"/>
  <c r="B14" i="2"/>
  <c r="D14" i="2"/>
  <c r="F14" i="2"/>
  <c r="H14" i="2"/>
  <c r="M14" i="2"/>
  <c r="O14" i="2"/>
  <c r="Q14" i="2"/>
  <c r="S14" i="2"/>
  <c r="U14" i="2"/>
  <c r="B15" i="2"/>
  <c r="D15" i="2"/>
  <c r="F15" i="2"/>
  <c r="H15" i="2"/>
  <c r="M15" i="2"/>
  <c r="O15" i="2"/>
  <c r="Q15" i="2"/>
  <c r="U15" i="2" s="1"/>
  <c r="S15" i="2"/>
  <c r="B16" i="2"/>
  <c r="D16" i="2"/>
  <c r="F16" i="2"/>
  <c r="H16" i="2"/>
  <c r="J16" i="2"/>
  <c r="M16" i="2"/>
  <c r="O16" i="2"/>
  <c r="Q16" i="2"/>
  <c r="S16" i="2"/>
  <c r="U16" i="2"/>
  <c r="B17" i="2"/>
  <c r="D17" i="2"/>
  <c r="F17" i="2"/>
  <c r="H17" i="2"/>
  <c r="M17" i="2"/>
  <c r="O17" i="2"/>
  <c r="Q17" i="2"/>
  <c r="S17" i="2"/>
  <c r="U17" i="2" s="1"/>
  <c r="S8" i="2"/>
  <c r="U8" i="2" s="1"/>
  <c r="Q8" i="2"/>
  <c r="O8" i="2"/>
  <c r="M8" i="2"/>
  <c r="H8" i="2"/>
  <c r="J8" i="2" s="1"/>
  <c r="F8" i="2"/>
  <c r="D8" i="2"/>
  <c r="B8" i="2"/>
  <c r="D18" i="2" l="1"/>
  <c r="S18" i="2"/>
  <c r="Q18" i="2"/>
  <c r="O18" i="2"/>
  <c r="H18" i="2"/>
  <c r="J15" i="2"/>
  <c r="J14" i="2"/>
  <c r="J17" i="2"/>
  <c r="F18" i="2"/>
  <c r="J9" i="2"/>
  <c r="U18" i="2"/>
  <c r="J18" i="2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3BB9A7B2-C2F3-4013-9B82-70DED43D6470}" keepAlive="1" name="ThisWorkbookDataModel" description="Data Model" type="5" refreshedVersion="8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</connections>
</file>

<file path=xl/sharedStrings.xml><?xml version="1.0" encoding="utf-8"?>
<sst xmlns="http://schemas.openxmlformats.org/spreadsheetml/2006/main" count="138" uniqueCount="67">
  <si>
    <t>Row Labels</t>
  </si>
  <si>
    <t>Alabama</t>
  </si>
  <si>
    <t>Arizona</t>
  </si>
  <si>
    <t>Arkansas</t>
  </si>
  <si>
    <t>California</t>
  </si>
  <si>
    <t>Colorado</t>
  </si>
  <si>
    <t>Connecticut</t>
  </si>
  <si>
    <t>Delaware</t>
  </si>
  <si>
    <t>District of Columbia</t>
  </si>
  <si>
    <t>Florida</t>
  </si>
  <si>
    <t>Georgia</t>
  </si>
  <si>
    <t>Idaho</t>
  </si>
  <si>
    <t>Illinois</t>
  </si>
  <si>
    <t>Indiana</t>
  </si>
  <si>
    <t>Iowa</t>
  </si>
  <si>
    <t>Kansas</t>
  </si>
  <si>
    <t>Kentucky</t>
  </si>
  <si>
    <t>Louisiana</t>
  </si>
  <si>
    <t>Maryland</t>
  </si>
  <si>
    <t>Massachusetts</t>
  </si>
  <si>
    <t>Michigan</t>
  </si>
  <si>
    <t>Minnesota</t>
  </si>
  <si>
    <t>Mississippi</t>
  </si>
  <si>
    <t>Missouri</t>
  </si>
  <si>
    <t>Nebraska</t>
  </si>
  <si>
    <t>Nevada</t>
  </si>
  <si>
    <t>New Hampshire</t>
  </si>
  <si>
    <t>New Jersey</t>
  </si>
  <si>
    <t>New York</t>
  </si>
  <si>
    <t>North Carolina</t>
  </si>
  <si>
    <t>Ohio</t>
  </si>
  <si>
    <t>Oklahoma</t>
  </si>
  <si>
    <t>Oregon</t>
  </si>
  <si>
    <t>Pennsylvania</t>
  </si>
  <si>
    <t>Rhode Island</t>
  </si>
  <si>
    <t>South Carolina</t>
  </si>
  <si>
    <t>Tennessee</t>
  </si>
  <si>
    <t>Texas</t>
  </si>
  <si>
    <t>Utah</t>
  </si>
  <si>
    <t>Vermont</t>
  </si>
  <si>
    <t>Virginia</t>
  </si>
  <si>
    <t>Washington</t>
  </si>
  <si>
    <t>Wisconsin</t>
  </si>
  <si>
    <t>Grand Total</t>
  </si>
  <si>
    <t>Budget</t>
  </si>
  <si>
    <t>Actual Sales</t>
  </si>
  <si>
    <t>Budget Sales</t>
  </si>
  <si>
    <t>Variance</t>
  </si>
  <si>
    <t>Bottom 10 Performing states</t>
  </si>
  <si>
    <t>Top 10 Performing states</t>
  </si>
  <si>
    <t>State</t>
  </si>
  <si>
    <t>Actual</t>
  </si>
  <si>
    <t>Var %</t>
  </si>
  <si>
    <t>Total</t>
  </si>
  <si>
    <t>Apr</t>
  </si>
  <si>
    <t>Aug</t>
  </si>
  <si>
    <t>Feb</t>
  </si>
  <si>
    <t>Jan</t>
  </si>
  <si>
    <t>Jul</t>
  </si>
  <si>
    <t>Jun</t>
  </si>
  <si>
    <t>Mar</t>
  </si>
  <si>
    <t>May</t>
  </si>
  <si>
    <t>Sep</t>
  </si>
  <si>
    <t>Oct</t>
  </si>
  <si>
    <t>Nov</t>
  </si>
  <si>
    <t>Dec</t>
  </si>
  <si>
    <t>Maine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</si>
</sst>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;[Red]\-#,##0.0"/>
  </numFmts>
  <fonts count="5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pivotButton="1"/>
    <xf numFmtId="0" fontId="0" fillId="0" borderId="0" xfId="0" applyAlignment="1">
      <alignment horizontal="left"/>
    </xf>
    <xf numFmtId="1" fontId="0" fillId="0" borderId="0" xfId="0" applyNumberFormat="1"/>
    <xf numFmtId="0" fontId="0" fillId="0" borderId="0" xfId="0" applyAlignment="1">
      <alignment vertical="center"/>
    </xf>
    <xf numFmtId="0" fontId="1" fillId="2" borderId="0" xfId="0" applyFont="1" applyFill="1" applyAlignment="1">
      <alignment horizontal="centerContinuous" vertical="center"/>
    </xf>
    <xf numFmtId="0" fontId="3" fillId="2" borderId="0" xfId="0" applyFont="1" applyFill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64" fontId="0" fillId="0" borderId="0" xfId="0" applyNumberFormat="1" applyAlignment="1">
      <alignment vertical="center"/>
    </xf>
    <xf numFmtId="9" fontId="0" fillId="0" borderId="0" xfId="0" applyNumberFormat="1" applyAlignment="1">
      <alignment vertical="center"/>
    </xf>
    <xf numFmtId="40" fontId="0" fillId="0" borderId="0" xfId="0" applyNumberFormat="1" applyAlignment="1">
      <alignment vertical="center"/>
    </xf>
    <xf numFmtId="164" fontId="2" fillId="0" borderId="0" xfId="0" applyNumberFormat="1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pivotCacheDefinition" Target="pivotCache/pivotCacheDefinition1.xml"/><Relationship Id="rId7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1.xml"/><Relationship Id="rId5" Type="http://schemas.openxmlformats.org/officeDocument/2006/relationships/pivotCacheDefinition" Target="pivotCache/pivotCacheDefinition3.xml"/><Relationship Id="rId10" Type="http://schemas.openxmlformats.org/officeDocument/2006/relationships/calcChain" Target="calcChain.xml"/><Relationship Id="rId4" Type="http://schemas.openxmlformats.org/officeDocument/2006/relationships/pivotCacheDefinition" Target="pivotCache/pivotCacheDefinition2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sng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 u="sng"/>
              <a:t>Actual vs Budget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sng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Sheet1!$T$3</c:f>
              <c:strCache>
                <c:ptCount val="1"/>
                <c:pt idx="0">
                  <c:v>Actual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Sheet1!$S$4:$S$15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Sheet1!$T$4:$T$15</c:f>
              <c:numCache>
                <c:formatCode>General</c:formatCode>
                <c:ptCount val="12"/>
                <c:pt idx="0">
                  <c:v>18542.491000000002</c:v>
                </c:pt>
                <c:pt idx="1">
                  <c:v>22978.814999999988</c:v>
                </c:pt>
                <c:pt idx="2">
                  <c:v>51715.875000000015</c:v>
                </c:pt>
                <c:pt idx="3">
                  <c:v>38750.038999999997</c:v>
                </c:pt>
                <c:pt idx="4">
                  <c:v>56987.727999999996</c:v>
                </c:pt>
                <c:pt idx="5">
                  <c:v>40344.534</c:v>
                </c:pt>
                <c:pt idx="6">
                  <c:v>39261.963000000011</c:v>
                </c:pt>
                <c:pt idx="7">
                  <c:v>31115.374300000003</c:v>
                </c:pt>
                <c:pt idx="8">
                  <c:v>73410.024899999931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4D-4992-BE23-AD56BCA2A797}"/>
            </c:ext>
          </c:extLst>
        </c:ser>
        <c:ser>
          <c:idx val="1"/>
          <c:order val="1"/>
          <c:tx>
            <c:strRef>
              <c:f>Sheet1!$U$3</c:f>
              <c:strCache>
                <c:ptCount val="1"/>
                <c:pt idx="0">
                  <c:v>Budget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Sheet1!$S$4:$S$15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Sheet1!$U$4:$U$15</c:f>
              <c:numCache>
                <c:formatCode>General</c:formatCode>
                <c:ptCount val="12"/>
                <c:pt idx="0">
                  <c:v>14774.132932512126</c:v>
                </c:pt>
                <c:pt idx="1">
                  <c:v>17351.09754955252</c:v>
                </c:pt>
                <c:pt idx="2">
                  <c:v>41894.629010965757</c:v>
                </c:pt>
                <c:pt idx="3">
                  <c:v>24332.978189285834</c:v>
                </c:pt>
                <c:pt idx="4">
                  <c:v>48886.544991031697</c:v>
                </c:pt>
                <c:pt idx="5">
                  <c:v>30275.661841647718</c:v>
                </c:pt>
                <c:pt idx="6">
                  <c:v>32505.079375225785</c:v>
                </c:pt>
                <c:pt idx="7">
                  <c:v>22090.456287736197</c:v>
                </c:pt>
                <c:pt idx="8">
                  <c:v>58070.12785592123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84D-4992-BE23-AD56BCA2A7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9"/>
        <c:overlap val="-27"/>
        <c:axId val="563882111"/>
        <c:axId val="563883071"/>
      </c:barChart>
      <c:catAx>
        <c:axId val="56388211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63883071"/>
        <c:crosses val="autoZero"/>
        <c:auto val="1"/>
        <c:lblAlgn val="ctr"/>
        <c:lblOffset val="100"/>
        <c:noMultiLvlLbl val="0"/>
      </c:catAx>
      <c:valAx>
        <c:axId val="563883071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6388211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466725</xdr:colOff>
      <xdr:row>20</xdr:row>
      <xdr:rowOff>95250</xdr:rowOff>
    </xdr:from>
    <xdr:to>
      <xdr:col>20</xdr:col>
      <xdr:colOff>9525</xdr:colOff>
      <xdr:row>35</xdr:row>
      <xdr:rowOff>123825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D00A6B0-05E3-4FE6-BCDC-E2D44278961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581025</xdr:colOff>
      <xdr:row>19</xdr:row>
      <xdr:rowOff>133350</xdr:rowOff>
    </xdr:from>
    <xdr:to>
      <xdr:col>22</xdr:col>
      <xdr:colOff>104775</xdr:colOff>
      <xdr:row>19</xdr:row>
      <xdr:rowOff>161925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08563C85-2FC6-4D00-AF18-CF961A925635}"/>
            </a:ext>
          </a:extLst>
        </xdr:cNvPr>
        <xdr:cNvCxnSpPr/>
      </xdr:nvCxnSpPr>
      <xdr:spPr>
        <a:xfrm flipV="1">
          <a:off x="581025" y="5000625"/>
          <a:ext cx="8810625" cy="28575"/>
        </a:xfrm>
        <a:prstGeom prst="line">
          <a:avLst/>
        </a:prstGeom>
        <a:ln w="34925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saveData="0" refreshedBy="Rushan Rafiq" refreshedDate="45877.627973842595" backgroundQuery="1" createdVersion="8" refreshedVersion="8" minRefreshableVersion="3" recordCount="0" supportSubquery="1" supportAdvancedDrill="1" xr:uid="{522BCD39-A0CE-41CE-86A2-1B3AE7867D68}">
  <cacheSource type="external" connectionId="1"/>
  <cacheFields count="5">
    <cacheField name="[Consol].[State].[State]" caption="State" numFmtId="0" hierarchy="7" level="1">
      <sharedItems count="42">
        <s v="Alabama"/>
        <s v="Arizona"/>
        <s v="Arkansas"/>
        <s v="California"/>
        <s v="Colorado"/>
        <s v="Connecticut"/>
        <s v="Delaware"/>
        <s v="District of Columbia"/>
        <s v="Florida"/>
        <s v="Georgia"/>
        <s v="Idaho"/>
        <s v="Illinois"/>
        <s v="Indiana"/>
        <s v="Iowa"/>
        <s v="Kansas"/>
        <s v="Kentucky"/>
        <s v="Louisiana"/>
        <s v="Maryland"/>
        <s v="Massachusetts"/>
        <s v="Michigan"/>
        <s v="Minnesota"/>
        <s v="Mississippi"/>
        <s v="Missouri"/>
        <s v="Nebraska"/>
        <s v="Nevada"/>
        <s v="New Hampshire"/>
        <s v="New Jersey"/>
        <s v="New York"/>
        <s v="North Carolina"/>
        <s v="Ohio"/>
        <s v="Oklahoma"/>
        <s v="Oregon"/>
        <s v="Pennsylvania"/>
        <s v="Rhode Island"/>
        <s v="South Carolina"/>
        <s v="Tennessee"/>
        <s v="Texas"/>
        <s v="Utah"/>
        <s v="Vermont"/>
        <s v="Virginia"/>
        <s v="Washington"/>
        <s v="Wisconsin"/>
      </sharedItems>
    </cacheField>
    <cacheField name="[Measures].[Actual Sales]" caption="Actual Sales" numFmtId="0" hierarchy="19" level="32767"/>
    <cacheField name="[Measures].[Budget Sales]" caption="Budget Sales" numFmtId="0" hierarchy="20" level="32767"/>
    <cacheField name="[Measures].[Variance]" caption="Variance" numFmtId="0" hierarchy="21" level="32767"/>
    <cacheField name="[Consol].[Order Month].[Order Month]" caption="Order Month" numFmtId="0" hierarchy="2" level="1">
      <sharedItems count="9">
        <s v="Apr"/>
        <s v="Aug"/>
        <s v="Feb"/>
        <s v="Jan"/>
        <s v="Jul"/>
        <s v="Jun"/>
        <s v="Mar"/>
        <s v="May"/>
        <s v="Sep"/>
      </sharedItems>
    </cacheField>
  </cacheFields>
  <cacheHierarchies count="24">
    <cacheHierarchy uniqueName="[Consol].[Order ID]" caption="Order ID" attribute="1" defaultMemberUniqueName="[Consol].[Order ID].[All]" allUniqueName="[Consol].[Order ID].[All]" dimensionUniqueName="[Consol]" displayFolder="" count="0" memberValueDatatype="130" unbalanced="0"/>
    <cacheHierarchy uniqueName="[Consol].[Order Date]" caption="Order Date" attribute="1" time="1" defaultMemberUniqueName="[Consol].[Order Date].[All]" allUniqueName="[Consol].[Order Date].[All]" dimensionUniqueName="[Consol]" displayFolder="" count="0" memberValueDatatype="7" unbalanced="0"/>
    <cacheHierarchy uniqueName="[Consol].[Order Month]" caption="Order Month" attribute="1" defaultMemberUniqueName="[Consol].[Order Month].[All]" allUniqueName="[Consol].[Order Month].[All]" dimensionUniqueName="[Consol]" displayFolder="" count="2" memberValueDatatype="130" unbalanced="0">
      <fieldsUsage count="2">
        <fieldUsage x="-1"/>
        <fieldUsage x="4"/>
      </fieldsUsage>
    </cacheHierarchy>
    <cacheHierarchy uniqueName="[Consol].[Customer ID]" caption="Customer ID" attribute="1" defaultMemberUniqueName="[Consol].[Customer ID].[All]" allUniqueName="[Consol].[Customer ID].[All]" dimensionUniqueName="[Consol]" displayFolder="" count="0" memberValueDatatype="130" unbalanced="0"/>
    <cacheHierarchy uniqueName="[Consol].[Customer Name]" caption="Customer Name" attribute="1" defaultMemberUniqueName="[Consol].[Customer Name].[All]" allUniqueName="[Consol].[Customer Name].[All]" dimensionUniqueName="[Consol]" displayFolder="" count="0" memberValueDatatype="130" unbalanced="0"/>
    <cacheHierarchy uniqueName="[Consol].[Segment]" caption="Segment" attribute="1" defaultMemberUniqueName="[Consol].[Segment].[All]" allUniqueName="[Consol].[Segment].[All]" dimensionUniqueName="[Consol]" displayFolder="" count="0" memberValueDatatype="130" unbalanced="0"/>
    <cacheHierarchy uniqueName="[Consol].[City]" caption="City" attribute="1" defaultMemberUniqueName="[Consol].[City].[All]" allUniqueName="[Consol].[City].[All]" dimensionUniqueName="[Consol]" displayFolder="" count="0" memberValueDatatype="130" unbalanced="0"/>
    <cacheHierarchy uniqueName="[Consol].[State]" caption="State" attribute="1" defaultMemberUniqueName="[Consol].[State].[All]" allUniqueName="[Consol].[State].[All]" dimensionUniqueName="[Consol]" displayFolder="" count="2" memberValueDatatype="130" unbalanced="0">
      <fieldsUsage count="2">
        <fieldUsage x="-1"/>
        <fieldUsage x="0"/>
      </fieldsUsage>
    </cacheHierarchy>
    <cacheHierarchy uniqueName="[Consol].[Region]" caption="Region" attribute="1" defaultMemberUniqueName="[Consol].[Region].[All]" allUniqueName="[Consol].[Region].[All]" dimensionUniqueName="[Consol]" displayFolder="" count="0" memberValueDatatype="130" unbalanced="0"/>
    <cacheHierarchy uniqueName="[Consol].[Product ID]" caption="Product ID" attribute="1" defaultMemberUniqueName="[Consol].[Product ID].[All]" allUniqueName="[Consol].[Product ID].[All]" dimensionUniqueName="[Consol]" displayFolder="" count="0" memberValueDatatype="130" unbalanced="0"/>
    <cacheHierarchy uniqueName="[Consol].[Category]" caption="Category" attribute="1" defaultMemberUniqueName="[Consol].[Category].[All]" allUniqueName="[Consol].[Category].[All]" dimensionUniqueName="[Consol]" displayFolder="" count="0" memberValueDatatype="130" unbalanced="0"/>
    <cacheHierarchy uniqueName="[Consol].[Sub-Category]" caption="Sub-Category" attribute="1" defaultMemberUniqueName="[Consol].[Sub-Category].[All]" allUniqueName="[Consol].[Sub-Category].[All]" dimensionUniqueName="[Consol]" displayFolder="" count="0" memberValueDatatype="130" unbalanced="0"/>
    <cacheHierarchy uniqueName="[Consol].[Product Name]" caption="Product Name" attribute="1" defaultMemberUniqueName="[Consol].[Product Name].[All]" allUniqueName="[Consol].[Product Name].[All]" dimensionUniqueName="[Consol]" displayFolder="" count="0" memberValueDatatype="130" unbalanced="0"/>
    <cacheHierarchy uniqueName="[Consol].[Sales]" caption="Sales" attribute="1" defaultMemberUniqueName="[Consol].[Sales].[All]" allUniqueName="[Consol].[Sales].[All]" dimensionUniqueName="[Consol]" displayFolder="" count="0" memberValueDatatype="5" unbalanced="0"/>
    <cacheHierarchy uniqueName="[Consol].[Quantity]" caption="Quantity" attribute="1" defaultMemberUniqueName="[Consol].[Quantity].[All]" allUniqueName="[Consol].[Quantity].[All]" dimensionUniqueName="[Consol]" displayFolder="" count="0" memberValueDatatype="20" unbalanced="0"/>
    <cacheHierarchy uniqueName="[Consol].[Discount]" caption="Discount" attribute="1" defaultMemberUniqueName="[Consol].[Discount].[All]" allUniqueName="[Consol].[Discount].[All]" dimensionUniqueName="[Consol]" displayFolder="" count="0" memberValueDatatype="5" unbalanced="0"/>
    <cacheHierarchy uniqueName="[Consol].[Profit]" caption="Profit" attribute="1" defaultMemberUniqueName="[Consol].[Profit].[All]" allUniqueName="[Consol].[Profit].[All]" dimensionUniqueName="[Consol]" displayFolder="" count="0" memberValueDatatype="5" unbalanced="0"/>
    <cacheHierarchy uniqueName="[Consol].[Scenario]" caption="Scenario" attribute="1" defaultMemberUniqueName="[Consol].[Scenario].[All]" allUniqueName="[Consol].[Scenario].[All]" dimensionUniqueName="[Consol]" displayFolder="" count="0" memberValueDatatype="130" unbalanced="0"/>
    <cacheHierarchy uniqueName="[Measures].[Sum of Sales]" caption="Sum of Sales" measure="1" displayFolder="" measureGroup="Consol" count="0">
      <extLst>
        <ext xmlns:x15="http://schemas.microsoft.com/office/spreadsheetml/2010/11/main" uri="{B97F6D7D-B522-45F9-BDA1-12C45D357490}">
          <x15:cacheHierarchy aggregatedColumn="13"/>
        </ext>
      </extLst>
    </cacheHierarchy>
    <cacheHierarchy uniqueName="[Measures].[Actual Sales]" caption="Actual Sales" measure="1" displayFolder="" measureGroup="Consol" count="0" oneField="1">
      <fieldsUsage count="1">
        <fieldUsage x="1"/>
      </fieldsUsage>
    </cacheHierarchy>
    <cacheHierarchy uniqueName="[Measures].[Budget Sales]" caption="Budget Sales" measure="1" displayFolder="" measureGroup="Consol" count="0" oneField="1">
      <fieldsUsage count="1">
        <fieldUsage x="2"/>
      </fieldsUsage>
    </cacheHierarchy>
    <cacheHierarchy uniqueName="[Measures].[Variance]" caption="Variance" measure="1" displayFolder="" measureGroup="Consol" count="0" oneField="1">
      <fieldsUsage count="1">
        <fieldUsage x="3"/>
      </fieldsUsage>
    </cacheHierarchy>
    <cacheHierarchy uniqueName="[Measures].[__XL_Count Consol]" caption="__XL_Count Consol" measure="1" displayFolder="" measureGroup="Consol" count="0" hidden="1"/>
    <cacheHierarchy uniqueName="[Measures].[__No measures defined]" caption="__No measures defined" measure="1" displayFolder="" count="0" hidden="1"/>
  </cacheHierarchies>
  <kpis count="0"/>
  <dimensions count="2">
    <dimension name="Consol" uniqueName="[Consol]" caption="Consol"/>
    <dimension measure="1" name="Measures" uniqueName="[Measures]" caption="Measures"/>
  </dimensions>
  <measureGroups count="1">
    <measureGroup name="Consol" caption="Consol"/>
  </measureGroups>
  <maps count="1">
    <map measureGroup="0" dimension="0"/>
  </maps>
  <extLst>
    <ext xmlns:x14="http://schemas.microsoft.com/office/spreadsheetml/2009/9/main" uri="{725AE2AE-9491-48be-B2B4-4EB974FC3084}">
      <x14:pivotCacheDefinition supportSubqueryNonVisual="1" supportSubqueryCalcMem="1" supportAddCalcMems="1"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saveData="0" refreshedBy="Rushan Rafiq" refreshedDate="45877.62797523148" backgroundQuery="1" createdVersion="8" refreshedVersion="8" minRefreshableVersion="3" recordCount="0" supportSubquery="1" supportAdvancedDrill="1" xr:uid="{2FDB863C-9698-4DFD-9746-368195CBCB82}">
  <cacheSource type="external" connectionId="1"/>
  <cacheFields count="4">
    <cacheField name="[Consol].[State].[State]" caption="State" numFmtId="0" hierarchy="7" level="1">
      <sharedItems count="43">
        <s v="Alabama"/>
        <s v="Arizona"/>
        <s v="Arkansas"/>
        <s v="California"/>
        <s v="Colorado"/>
        <s v="Connecticut"/>
        <s v="Delaware"/>
        <s v="District of Columbia"/>
        <s v="Florida"/>
        <s v="Georgia"/>
        <s v="Idaho"/>
        <s v="Illinois"/>
        <s v="Indiana"/>
        <s v="Iowa"/>
        <s v="Kansas"/>
        <s v="Kentucky"/>
        <s v="Louisiana"/>
        <s v="Maine"/>
        <s v="Maryland"/>
        <s v="Massachusetts"/>
        <s v="Michigan"/>
        <s v="Minnesota"/>
        <s v="Mississippi"/>
        <s v="Missouri"/>
        <s v="Nebraska"/>
        <s v="Nevada"/>
        <s v="New Hampshire"/>
        <s v="New Jersey"/>
        <s v="New York"/>
        <s v="North Carolina"/>
        <s v="Ohio"/>
        <s v="Oklahoma"/>
        <s v="Oregon"/>
        <s v="Pennsylvania"/>
        <s v="Rhode Island"/>
        <s v="South Carolina"/>
        <s v="Tennessee"/>
        <s v="Texas"/>
        <s v="Utah"/>
        <s v="Vermont"/>
        <s v="Virginia"/>
        <s v="Washington"/>
        <s v="Wisconsin"/>
      </sharedItems>
    </cacheField>
    <cacheField name="[Measures].[Actual Sales]" caption="Actual Sales" numFmtId="0" hierarchy="19" level="32767"/>
    <cacheField name="[Measures].[Budget Sales]" caption="Budget Sales" numFmtId="0" hierarchy="20" level="32767"/>
    <cacheField name="[Measures].[Variance]" caption="Variance" numFmtId="0" hierarchy="21" level="32767"/>
  </cacheFields>
  <cacheHierarchies count="24">
    <cacheHierarchy uniqueName="[Consol].[Order ID]" caption="Order ID" attribute="1" defaultMemberUniqueName="[Consol].[Order ID].[All]" allUniqueName="[Consol].[Order ID].[All]" dimensionUniqueName="[Consol]" displayFolder="" count="0" memberValueDatatype="130" unbalanced="0"/>
    <cacheHierarchy uniqueName="[Consol].[Order Date]" caption="Order Date" attribute="1" time="1" defaultMemberUniqueName="[Consol].[Order Date].[All]" allUniqueName="[Consol].[Order Date].[All]" dimensionUniqueName="[Consol]" displayFolder="" count="0" memberValueDatatype="7" unbalanced="0"/>
    <cacheHierarchy uniqueName="[Consol].[Order Month]" caption="Order Month" attribute="1" defaultMemberUniqueName="[Consol].[Order Month].[All]" allUniqueName="[Consol].[Order Month].[All]" dimensionUniqueName="[Consol]" displayFolder="" count="0" memberValueDatatype="130" unbalanced="0"/>
    <cacheHierarchy uniqueName="[Consol].[Customer ID]" caption="Customer ID" attribute="1" defaultMemberUniqueName="[Consol].[Customer ID].[All]" allUniqueName="[Consol].[Customer ID].[All]" dimensionUniqueName="[Consol]" displayFolder="" count="0" memberValueDatatype="130" unbalanced="0"/>
    <cacheHierarchy uniqueName="[Consol].[Customer Name]" caption="Customer Name" attribute="1" defaultMemberUniqueName="[Consol].[Customer Name].[All]" allUniqueName="[Consol].[Customer Name].[All]" dimensionUniqueName="[Consol]" displayFolder="" count="0" memberValueDatatype="130" unbalanced="0"/>
    <cacheHierarchy uniqueName="[Consol].[Segment]" caption="Segment" attribute="1" defaultMemberUniqueName="[Consol].[Segment].[All]" allUniqueName="[Consol].[Segment].[All]" dimensionUniqueName="[Consol]" displayFolder="" count="0" memberValueDatatype="130" unbalanced="0"/>
    <cacheHierarchy uniqueName="[Consol].[City]" caption="City" attribute="1" defaultMemberUniqueName="[Consol].[City].[All]" allUniqueName="[Consol].[City].[All]" dimensionUniqueName="[Consol]" displayFolder="" count="0" memberValueDatatype="130" unbalanced="0"/>
    <cacheHierarchy uniqueName="[Consol].[State]" caption="State" attribute="1" defaultMemberUniqueName="[Consol].[State].[All]" allUniqueName="[Consol].[State].[All]" dimensionUniqueName="[Consol]" displayFolder="" count="2" memberValueDatatype="130" unbalanced="0">
      <fieldsUsage count="2">
        <fieldUsage x="-1"/>
        <fieldUsage x="0"/>
      </fieldsUsage>
    </cacheHierarchy>
    <cacheHierarchy uniqueName="[Consol].[Region]" caption="Region" attribute="1" defaultMemberUniqueName="[Consol].[Region].[All]" allUniqueName="[Consol].[Region].[All]" dimensionUniqueName="[Consol]" displayFolder="" count="0" memberValueDatatype="130" unbalanced="0"/>
    <cacheHierarchy uniqueName="[Consol].[Product ID]" caption="Product ID" attribute="1" defaultMemberUniqueName="[Consol].[Product ID].[All]" allUniqueName="[Consol].[Product ID].[All]" dimensionUniqueName="[Consol]" displayFolder="" count="0" memberValueDatatype="130" unbalanced="0"/>
    <cacheHierarchy uniqueName="[Consol].[Category]" caption="Category" attribute="1" defaultMemberUniqueName="[Consol].[Category].[All]" allUniqueName="[Consol].[Category].[All]" dimensionUniqueName="[Consol]" displayFolder="" count="0" memberValueDatatype="130" unbalanced="0"/>
    <cacheHierarchy uniqueName="[Consol].[Sub-Category]" caption="Sub-Category" attribute="1" defaultMemberUniqueName="[Consol].[Sub-Category].[All]" allUniqueName="[Consol].[Sub-Category].[All]" dimensionUniqueName="[Consol]" displayFolder="" count="0" memberValueDatatype="130" unbalanced="0"/>
    <cacheHierarchy uniqueName="[Consol].[Product Name]" caption="Product Name" attribute="1" defaultMemberUniqueName="[Consol].[Product Name].[All]" allUniqueName="[Consol].[Product Name].[All]" dimensionUniqueName="[Consol]" displayFolder="" count="0" memberValueDatatype="130" unbalanced="0"/>
    <cacheHierarchy uniqueName="[Consol].[Sales]" caption="Sales" attribute="1" defaultMemberUniqueName="[Consol].[Sales].[All]" allUniqueName="[Consol].[Sales].[All]" dimensionUniqueName="[Consol]" displayFolder="" count="0" memberValueDatatype="5" unbalanced="0"/>
    <cacheHierarchy uniqueName="[Consol].[Quantity]" caption="Quantity" attribute="1" defaultMemberUniqueName="[Consol].[Quantity].[All]" allUniqueName="[Consol].[Quantity].[All]" dimensionUniqueName="[Consol]" displayFolder="" count="0" memberValueDatatype="20" unbalanced="0"/>
    <cacheHierarchy uniqueName="[Consol].[Discount]" caption="Discount" attribute="1" defaultMemberUniqueName="[Consol].[Discount].[All]" allUniqueName="[Consol].[Discount].[All]" dimensionUniqueName="[Consol]" displayFolder="" count="0" memberValueDatatype="5" unbalanced="0"/>
    <cacheHierarchy uniqueName="[Consol].[Profit]" caption="Profit" attribute="1" defaultMemberUniqueName="[Consol].[Profit].[All]" allUniqueName="[Consol].[Profit].[All]" dimensionUniqueName="[Consol]" displayFolder="" count="0" memberValueDatatype="5" unbalanced="0"/>
    <cacheHierarchy uniqueName="[Consol].[Scenario]" caption="Scenario" attribute="1" defaultMemberUniqueName="[Consol].[Scenario].[All]" allUniqueName="[Consol].[Scenario].[All]" dimensionUniqueName="[Consol]" displayFolder="" count="0" memberValueDatatype="130" unbalanced="0"/>
    <cacheHierarchy uniqueName="[Measures].[Sum of Sales]" caption="Sum of Sales" measure="1" displayFolder="" measureGroup="Consol" count="0">
      <extLst>
        <ext xmlns:x15="http://schemas.microsoft.com/office/spreadsheetml/2010/11/main" uri="{B97F6D7D-B522-45F9-BDA1-12C45D357490}">
          <x15:cacheHierarchy aggregatedColumn="13"/>
        </ext>
      </extLst>
    </cacheHierarchy>
    <cacheHierarchy uniqueName="[Measures].[Actual Sales]" caption="Actual Sales" measure="1" displayFolder="" measureGroup="Consol" count="0" oneField="1">
      <fieldsUsage count="1">
        <fieldUsage x="1"/>
      </fieldsUsage>
    </cacheHierarchy>
    <cacheHierarchy uniqueName="[Measures].[Budget Sales]" caption="Budget Sales" measure="1" displayFolder="" measureGroup="Consol" count="0" oneField="1">
      <fieldsUsage count="1">
        <fieldUsage x="2"/>
      </fieldsUsage>
    </cacheHierarchy>
    <cacheHierarchy uniqueName="[Measures].[Variance]" caption="Variance" measure="1" displayFolder="" measureGroup="Consol" count="0" oneField="1">
      <fieldsUsage count="1">
        <fieldUsage x="3"/>
      </fieldsUsage>
    </cacheHierarchy>
    <cacheHierarchy uniqueName="[Measures].[__XL_Count Consol]" caption="__XL_Count Consol" measure="1" displayFolder="" measureGroup="Consol" count="0" hidden="1"/>
    <cacheHierarchy uniqueName="[Measures].[__No measures defined]" caption="__No measures defined" measure="1" displayFolder="" count="0" hidden="1"/>
  </cacheHierarchies>
  <kpis count="0"/>
  <dimensions count="2">
    <dimension name="Consol" uniqueName="[Consol]" caption="Consol"/>
    <dimension measure="1" name="Measures" uniqueName="[Measures]" caption="Measures"/>
  </dimensions>
  <measureGroups count="1">
    <measureGroup name="Consol" caption="Consol"/>
  </measureGroups>
  <maps count="1">
    <map measureGroup="0" dimension="0"/>
  </maps>
  <extLst>
    <ext xmlns:x14="http://schemas.microsoft.com/office/spreadsheetml/2009/9/main" uri="{725AE2AE-9491-48be-B2B4-4EB974FC3084}">
      <x14:pivotCacheDefinition supportSubqueryNonVisual="1" supportSubqueryCalcMem="1" supportAddCalcMems="1"/>
    </ext>
  </extLst>
</pivotCacheDefinition>
</file>

<file path=xl/pivotCache/pivotCacheDefinition3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saveData="0" refreshedBy="Rushan Rafiq" refreshedDate="45877.627977430559" backgroundQuery="1" createdVersion="8" refreshedVersion="8" minRefreshableVersion="3" recordCount="0" supportSubquery="1" supportAdvancedDrill="1" xr:uid="{A370FF6F-40C1-4FC4-93D0-F217F897CBCC}">
  <cacheSource type="external" connectionId="1"/>
  <cacheFields count="4">
    <cacheField name="[Consol].[State].[State]" caption="State" numFmtId="0" hierarchy="7" level="1">
      <sharedItems count="43">
        <s v="Alabama"/>
        <s v="Arizona"/>
        <s v="Arkansas"/>
        <s v="California"/>
        <s v="Colorado"/>
        <s v="Connecticut"/>
        <s v="Delaware"/>
        <s v="District of Columbia"/>
        <s v="Florida"/>
        <s v="Georgia"/>
        <s v="Idaho"/>
        <s v="Illinois"/>
        <s v="Indiana"/>
        <s v="Iowa"/>
        <s v="Kansas"/>
        <s v="Kentucky"/>
        <s v="Louisiana"/>
        <s v="Maine"/>
        <s v="Maryland"/>
        <s v="Massachusetts"/>
        <s v="Michigan"/>
        <s v="Minnesota"/>
        <s v="Mississippi"/>
        <s v="Missouri"/>
        <s v="Nebraska"/>
        <s v="Nevada"/>
        <s v="New Hampshire"/>
        <s v="New Jersey"/>
        <s v="New York"/>
        <s v="North Carolina"/>
        <s v="Ohio"/>
        <s v="Oklahoma"/>
        <s v="Oregon"/>
        <s v="Pennsylvania"/>
        <s v="Rhode Island"/>
        <s v="South Carolina"/>
        <s v="Tennessee"/>
        <s v="Texas"/>
        <s v="Utah"/>
        <s v="Vermont"/>
        <s v="Virginia"/>
        <s v="Washington"/>
        <s v="Wisconsin"/>
      </sharedItems>
    </cacheField>
    <cacheField name="[Measures].[Actual Sales]" caption="Actual Sales" numFmtId="0" hierarchy="19" level="32767"/>
    <cacheField name="[Measures].[Budget Sales]" caption="Budget Sales" numFmtId="0" hierarchy="20" level="32767"/>
    <cacheField name="[Measures].[Variance]" caption="Variance" numFmtId="0" hierarchy="21" level="32767"/>
  </cacheFields>
  <cacheHierarchies count="24">
    <cacheHierarchy uniqueName="[Consol].[Order ID]" caption="Order ID" attribute="1" defaultMemberUniqueName="[Consol].[Order ID].[All]" allUniqueName="[Consol].[Order ID].[All]" dimensionUniqueName="[Consol]" displayFolder="" count="0" memberValueDatatype="130" unbalanced="0"/>
    <cacheHierarchy uniqueName="[Consol].[Order Date]" caption="Order Date" attribute="1" time="1" defaultMemberUniqueName="[Consol].[Order Date].[All]" allUniqueName="[Consol].[Order Date].[All]" dimensionUniqueName="[Consol]" displayFolder="" count="0" memberValueDatatype="7" unbalanced="0"/>
    <cacheHierarchy uniqueName="[Consol].[Order Month]" caption="Order Month" attribute="1" defaultMemberUniqueName="[Consol].[Order Month].[All]" allUniqueName="[Consol].[Order Month].[All]" dimensionUniqueName="[Consol]" displayFolder="" count="0" memberValueDatatype="130" unbalanced="0"/>
    <cacheHierarchy uniqueName="[Consol].[Customer ID]" caption="Customer ID" attribute="1" defaultMemberUniqueName="[Consol].[Customer ID].[All]" allUniqueName="[Consol].[Customer ID].[All]" dimensionUniqueName="[Consol]" displayFolder="" count="0" memberValueDatatype="130" unbalanced="0"/>
    <cacheHierarchy uniqueName="[Consol].[Customer Name]" caption="Customer Name" attribute="1" defaultMemberUniqueName="[Consol].[Customer Name].[All]" allUniqueName="[Consol].[Customer Name].[All]" dimensionUniqueName="[Consol]" displayFolder="" count="0" memberValueDatatype="130" unbalanced="0"/>
    <cacheHierarchy uniqueName="[Consol].[Segment]" caption="Segment" attribute="1" defaultMemberUniqueName="[Consol].[Segment].[All]" allUniqueName="[Consol].[Segment].[All]" dimensionUniqueName="[Consol]" displayFolder="" count="0" memberValueDatatype="130" unbalanced="0"/>
    <cacheHierarchy uniqueName="[Consol].[City]" caption="City" attribute="1" defaultMemberUniqueName="[Consol].[City].[All]" allUniqueName="[Consol].[City].[All]" dimensionUniqueName="[Consol]" displayFolder="" count="0" memberValueDatatype="130" unbalanced="0"/>
    <cacheHierarchy uniqueName="[Consol].[State]" caption="State" attribute="1" defaultMemberUniqueName="[Consol].[State].[All]" allUniqueName="[Consol].[State].[All]" dimensionUniqueName="[Consol]" displayFolder="" count="2" memberValueDatatype="130" unbalanced="0">
      <fieldsUsage count="2">
        <fieldUsage x="-1"/>
        <fieldUsage x="0"/>
      </fieldsUsage>
    </cacheHierarchy>
    <cacheHierarchy uniqueName="[Consol].[Region]" caption="Region" attribute="1" defaultMemberUniqueName="[Consol].[Region].[All]" allUniqueName="[Consol].[Region].[All]" dimensionUniqueName="[Consol]" displayFolder="" count="0" memberValueDatatype="130" unbalanced="0"/>
    <cacheHierarchy uniqueName="[Consol].[Product ID]" caption="Product ID" attribute="1" defaultMemberUniqueName="[Consol].[Product ID].[All]" allUniqueName="[Consol].[Product ID].[All]" dimensionUniqueName="[Consol]" displayFolder="" count="0" memberValueDatatype="130" unbalanced="0"/>
    <cacheHierarchy uniqueName="[Consol].[Category]" caption="Category" attribute="1" defaultMemberUniqueName="[Consol].[Category].[All]" allUniqueName="[Consol].[Category].[All]" dimensionUniqueName="[Consol]" displayFolder="" count="0" memberValueDatatype="130" unbalanced="0"/>
    <cacheHierarchy uniqueName="[Consol].[Sub-Category]" caption="Sub-Category" attribute="1" defaultMemberUniqueName="[Consol].[Sub-Category].[All]" allUniqueName="[Consol].[Sub-Category].[All]" dimensionUniqueName="[Consol]" displayFolder="" count="0" memberValueDatatype="130" unbalanced="0"/>
    <cacheHierarchy uniqueName="[Consol].[Product Name]" caption="Product Name" attribute="1" defaultMemberUniqueName="[Consol].[Product Name].[All]" allUniqueName="[Consol].[Product Name].[All]" dimensionUniqueName="[Consol]" displayFolder="" count="0" memberValueDatatype="130" unbalanced="0"/>
    <cacheHierarchy uniqueName="[Consol].[Sales]" caption="Sales" attribute="1" defaultMemberUniqueName="[Consol].[Sales].[All]" allUniqueName="[Consol].[Sales].[All]" dimensionUniqueName="[Consol]" displayFolder="" count="0" memberValueDatatype="5" unbalanced="0"/>
    <cacheHierarchy uniqueName="[Consol].[Quantity]" caption="Quantity" attribute="1" defaultMemberUniqueName="[Consol].[Quantity].[All]" allUniqueName="[Consol].[Quantity].[All]" dimensionUniqueName="[Consol]" displayFolder="" count="0" memberValueDatatype="20" unbalanced="0"/>
    <cacheHierarchy uniqueName="[Consol].[Discount]" caption="Discount" attribute="1" defaultMemberUniqueName="[Consol].[Discount].[All]" allUniqueName="[Consol].[Discount].[All]" dimensionUniqueName="[Consol]" displayFolder="" count="0" memberValueDatatype="5" unbalanced="0"/>
    <cacheHierarchy uniqueName="[Consol].[Profit]" caption="Profit" attribute="1" defaultMemberUniqueName="[Consol].[Profit].[All]" allUniqueName="[Consol].[Profit].[All]" dimensionUniqueName="[Consol]" displayFolder="" count="0" memberValueDatatype="5" unbalanced="0"/>
    <cacheHierarchy uniqueName="[Consol].[Scenario]" caption="Scenario" attribute="1" defaultMemberUniqueName="[Consol].[Scenario].[All]" allUniqueName="[Consol].[Scenario].[All]" dimensionUniqueName="[Consol]" displayFolder="" count="0" memberValueDatatype="130" unbalanced="0"/>
    <cacheHierarchy uniqueName="[Measures].[Sum of Sales]" caption="Sum of Sales" measure="1" displayFolder="" measureGroup="Consol" count="0">
      <extLst>
        <ext xmlns:x15="http://schemas.microsoft.com/office/spreadsheetml/2010/11/main" uri="{B97F6D7D-B522-45F9-BDA1-12C45D357490}">
          <x15:cacheHierarchy aggregatedColumn="13"/>
        </ext>
      </extLst>
    </cacheHierarchy>
    <cacheHierarchy uniqueName="[Measures].[Actual Sales]" caption="Actual Sales" measure="1" displayFolder="" measureGroup="Consol" count="0" oneField="1">
      <fieldsUsage count="1">
        <fieldUsage x="1"/>
      </fieldsUsage>
    </cacheHierarchy>
    <cacheHierarchy uniqueName="[Measures].[Budget Sales]" caption="Budget Sales" measure="1" displayFolder="" measureGroup="Consol" count="0" oneField="1">
      <fieldsUsage count="1">
        <fieldUsage x="2"/>
      </fieldsUsage>
    </cacheHierarchy>
    <cacheHierarchy uniqueName="[Measures].[Variance]" caption="Variance" measure="1" displayFolder="" measureGroup="Consol" count="0" oneField="1">
      <fieldsUsage count="1">
        <fieldUsage x="3"/>
      </fieldsUsage>
    </cacheHierarchy>
    <cacheHierarchy uniqueName="[Measures].[__XL_Count Consol]" caption="__XL_Count Consol" measure="1" displayFolder="" measureGroup="Consol" count="0" hidden="1"/>
    <cacheHierarchy uniqueName="[Measures].[__No measures defined]" caption="__No measures defined" measure="1" displayFolder="" count="0" hidden="1"/>
  </cacheHierarchies>
  <kpis count="0"/>
  <dimensions count="2">
    <dimension name="Consol" uniqueName="[Consol]" caption="Consol"/>
    <dimension measure="1" name="Measures" uniqueName="[Measures]" caption="Measures"/>
  </dimensions>
  <measureGroups count="1">
    <measureGroup name="Consol" caption="Consol"/>
  </measureGroups>
  <maps count="1">
    <map measureGroup="0" dimension="0"/>
  </maps>
  <extLst>
    <ext xmlns:x14="http://schemas.microsoft.com/office/spreadsheetml/2009/9/main" uri="{725AE2AE-9491-48be-B2B4-4EB974FC3084}">
      <x14:pivotCacheDefinition supportSubqueryNonVisual="1" supportSubqueryCalcMem="1" supportAddCalcMems="1"/>
    </ext>
  </extLst>
</pivotCacheDefinition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4006792-C725-42CB-A9D9-8EBAC7C347D9}" name="PivotTable5" cacheId="0" applyNumberFormats="0" applyBorderFormats="0" applyFontFormats="0" applyPatternFormats="0" applyAlignmentFormats="0" applyWidthHeightFormats="1" dataCaption="Values" updatedVersion="8" minRefreshableVersion="3" useAutoFormatting="1" subtotalHiddenItems="1" colGrandTotals="0" itemPrintTitles="1" createdVersion="8" indent="0" outline="1" outlineData="1" multipleFieldFilters="0">
  <location ref="N3:Q13" firstHeaderRow="0" firstDataRow="1" firstDataCol="1"/>
  <pivotFields count="5">
    <pivotField allDrilled="1" subtotalTop="0" showAll="0" sortType="ascending" defaultSubtotal="0" defaultAttributeDrillState="1">
      <items count="4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</items>
      <autoSortScope>
        <pivotArea dataOnly="0" outline="0" fieldPosition="0">
          <references count="1">
            <reference field="4294967294" count="1" selected="0">
              <x v="2"/>
            </reference>
          </references>
        </pivotArea>
      </autoSortScope>
    </pivotField>
    <pivotField dataField="1" subtotalTop="0" showAll="0" defaultSubtotal="0"/>
    <pivotField dataField="1" subtotalTop="0" showAll="0" defaultSubtotal="0"/>
    <pivotField dataField="1" subtotalTop="0" showAll="0" defaultSubtotal="0"/>
    <pivotField axis="axisRow" allDrilled="1" subtotalTop="0" showAll="0" sortType="ascending" defaultSubtotal="0" defaultAttributeDrillState="1">
      <items count="9">
        <item x="3"/>
        <item x="2"/>
        <item x="6"/>
        <item x="0"/>
        <item x="7"/>
        <item x="5"/>
        <item x="4"/>
        <item x="1"/>
        <item x="8"/>
      </items>
    </pivotField>
  </pivotFields>
  <rowFields count="1">
    <field x="4"/>
  </rowFields>
  <rowItems count="1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 t="grand">
      <x/>
    </i>
  </rowItems>
  <colFields count="1">
    <field x="-2"/>
  </colFields>
  <colItems count="3">
    <i>
      <x/>
    </i>
    <i i="1">
      <x v="1"/>
    </i>
    <i i="2">
      <x v="2"/>
    </i>
  </colItems>
  <dataFields count="3">
    <dataField fld="1" subtotal="count" baseField="0" baseItem="0"/>
    <dataField fld="2" subtotal="count" baseField="0" baseItem="0"/>
    <dataField fld="3" subtotal="count" baseField="0" baseItem="0"/>
  </dataFields>
  <pivotHierarchies count="24"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</pivotHierarchies>
  <pivotTableStyleInfo name="PivotStyleLight16" showRowHeaders="1" showColHeaders="1" showRowStripes="0" showColStripes="0" showLastColumn="1"/>
  <rowHierarchiesUsage count="1">
    <rowHierarchyUsage hierarchyUsage="2"/>
  </rowHierarchiesUsage>
  <colHierarchiesUsage count="1">
    <colHierarchyUsage hierarchyUsage="-2"/>
  </colHierarchiesUsage>
  <extLst>
    <ext xmlns:x14="http://schemas.microsoft.com/office/spreadsheetml/2009/9/main" uri="{962EF5D1-5CA2-4c93-8EF4-DBF5C05439D2}">
      <x14:pivotTableDefinition xmlns:xm="http://schemas.microsoft.com/office/excel/2006/main" calculatedMembersInFilters="1" hideValuesRow="1"/>
    </ext>
    <ext xmlns:x15="http://schemas.microsoft.com/office/spreadsheetml/2010/11/main" uri="{E67621CE-5B39-4880-91FE-76760E9C1902}">
      <x15:pivotTableUISettings sourceDataName=" ">
        <x15:activeTabTopLevelEntity name="[Consol]"/>
      </x15:pivotTableUISettings>
    </ex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8121C5DD-7158-418C-B026-32F5054F93EC}" name="PivotTable3" cacheId="1" applyNumberFormats="0" applyBorderFormats="0" applyFontFormats="0" applyPatternFormats="0" applyAlignmentFormats="0" applyWidthHeightFormats="1" dataCaption="Values" updatedVersion="8" minRefreshableVersion="3" useAutoFormatting="1" subtotalHiddenItems="1" colGrandTotals="0" itemPrintTitles="1" createdVersion="8" indent="0" outline="1" outlineData="1" multipleFieldFilters="0">
  <location ref="H3:K47" firstHeaderRow="0" firstDataRow="1" firstDataCol="1"/>
  <pivotFields count="4">
    <pivotField axis="axisRow" allDrilled="1" subtotalTop="0" showAll="0" sortType="ascending" defaultSubtotal="0" defaultAttributeDrillState="1">
      <items count="4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</items>
      <autoSortScope>
        <pivotArea dataOnly="0" outline="0" fieldPosition="0">
          <references count="1">
            <reference field="4294967294" count="1" selected="0">
              <x v="2"/>
            </reference>
          </references>
        </pivotArea>
      </autoSortScope>
    </pivotField>
    <pivotField dataField="1" subtotalTop="0" showAll="0" defaultSubtotal="0"/>
    <pivotField dataField="1" subtotalTop="0" showAll="0" defaultSubtotal="0"/>
    <pivotField dataField="1" subtotalTop="0" showAll="0" defaultSubtotal="0"/>
  </pivotFields>
  <rowFields count="1">
    <field x="0"/>
  </rowFields>
  <rowItems count="44">
    <i>
      <x v="21"/>
    </i>
    <i>
      <x v="39"/>
    </i>
    <i>
      <x v="1"/>
    </i>
    <i>
      <x v="5"/>
    </i>
    <i>
      <x v="26"/>
    </i>
    <i>
      <x v="16"/>
    </i>
    <i>
      <x v="10"/>
    </i>
    <i>
      <x v="7"/>
    </i>
    <i>
      <x v="35"/>
    </i>
    <i>
      <x v="14"/>
    </i>
    <i>
      <x v="13"/>
    </i>
    <i>
      <x v="6"/>
    </i>
    <i>
      <x v="2"/>
    </i>
    <i>
      <x v="17"/>
    </i>
    <i>
      <x v="19"/>
    </i>
    <i>
      <x v="24"/>
    </i>
    <i>
      <x v="20"/>
    </i>
    <i>
      <x v="36"/>
    </i>
    <i>
      <x v="15"/>
    </i>
    <i>
      <x v="41"/>
    </i>
    <i>
      <x v="22"/>
    </i>
    <i>
      <x v="31"/>
    </i>
    <i>
      <x v="23"/>
    </i>
    <i>
      <x v="37"/>
    </i>
    <i>
      <x v="12"/>
    </i>
    <i>
      <x/>
    </i>
    <i>
      <x v="29"/>
    </i>
    <i>
      <x v="32"/>
    </i>
    <i>
      <x v="38"/>
    </i>
    <i>
      <x v="33"/>
    </i>
    <i>
      <x v="34"/>
    </i>
    <i>
      <x v="11"/>
    </i>
    <i>
      <x v="8"/>
    </i>
    <i>
      <x v="18"/>
    </i>
    <i>
      <x v="9"/>
    </i>
    <i>
      <x v="4"/>
    </i>
    <i>
      <x v="30"/>
    </i>
    <i>
      <x v="25"/>
    </i>
    <i>
      <x v="42"/>
    </i>
    <i>
      <x v="40"/>
    </i>
    <i>
      <x v="27"/>
    </i>
    <i>
      <x v="28"/>
    </i>
    <i>
      <x v="3"/>
    </i>
    <i t="grand">
      <x/>
    </i>
  </rowItems>
  <colFields count="1">
    <field x="-2"/>
  </colFields>
  <colItems count="3">
    <i>
      <x/>
    </i>
    <i i="1">
      <x v="1"/>
    </i>
    <i i="2">
      <x v="2"/>
    </i>
  </colItems>
  <dataFields count="3">
    <dataField fld="1" subtotal="count" baseField="0" baseItem="0"/>
    <dataField fld="2" subtotal="count" baseField="0" baseItem="0"/>
    <dataField fld="3" subtotal="count" baseField="0" baseItem="0"/>
  </dataFields>
  <pivotHierarchies count="24"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</pivotHierarchies>
  <pivotTableStyleInfo name="PivotStyleLight16" showRowHeaders="1" showColHeaders="1" showRowStripes="0" showColStripes="0" showLastColumn="1"/>
  <rowHierarchiesUsage count="1">
    <rowHierarchyUsage hierarchyUsage="7"/>
  </rowHierarchiesUsage>
  <colHierarchiesUsage count="1">
    <colHierarchyUsage hierarchyUsage="-2"/>
  </colHierarchiesUsage>
  <extLst>
    <ext xmlns:x14="http://schemas.microsoft.com/office/spreadsheetml/2009/9/main" uri="{962EF5D1-5CA2-4c93-8EF4-DBF5C05439D2}">
      <x14:pivotTableDefinition xmlns:xm="http://schemas.microsoft.com/office/excel/2006/main" calculatedMembersInFilters="1" hideValuesRow="1"/>
    </ext>
    <ext xmlns:x15="http://schemas.microsoft.com/office/spreadsheetml/2010/11/main" uri="{E67621CE-5B39-4880-91FE-76760E9C1902}">
      <x15:pivotTableUISettings sourceDataName=" ">
        <x15:activeTabTopLevelEntity name="[Consol]"/>
      </x15:pivotTableUISettings>
    </ex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4BB4392C-301C-44C9-88CE-0066C628A5F9}" name="PivotTable1" cacheId="2" applyNumberFormats="0" applyBorderFormats="0" applyFontFormats="0" applyPatternFormats="0" applyAlignmentFormats="0" applyWidthHeightFormats="1" dataCaption="Values" updatedVersion="8" minRefreshableVersion="3" useAutoFormatting="1" subtotalHiddenItems="1" colGrandTotals="0" itemPrintTitles="1" createdVersion="8" indent="0" outline="1" outlineData="1" multipleFieldFilters="0">
  <location ref="B3:E47" firstHeaderRow="0" firstDataRow="1" firstDataCol="1"/>
  <pivotFields count="4">
    <pivotField axis="axisRow" allDrilled="1" subtotalTop="0" showAll="0" sortType="descending" defaultSubtotal="0" defaultAttributeDrillState="1">
      <items count="4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</items>
      <autoSortScope>
        <pivotArea dataOnly="0" outline="0" fieldPosition="0">
          <references count="1">
            <reference field="4294967294" count="1" selected="0">
              <x v="2"/>
            </reference>
          </references>
        </pivotArea>
      </autoSortScope>
    </pivotField>
    <pivotField dataField="1" subtotalTop="0" showAll="0" defaultSubtotal="0"/>
    <pivotField dataField="1" subtotalTop="0" showAll="0" defaultSubtotal="0"/>
    <pivotField dataField="1" subtotalTop="0" showAll="0" defaultSubtotal="0"/>
  </pivotFields>
  <rowFields count="1">
    <field x="0"/>
  </rowFields>
  <rowItems count="44">
    <i>
      <x v="3"/>
    </i>
    <i>
      <x v="28"/>
    </i>
    <i>
      <x v="27"/>
    </i>
    <i>
      <x v="40"/>
    </i>
    <i>
      <x v="42"/>
    </i>
    <i>
      <x v="25"/>
    </i>
    <i>
      <x v="30"/>
    </i>
    <i>
      <x v="4"/>
    </i>
    <i>
      <x v="9"/>
    </i>
    <i>
      <x v="18"/>
    </i>
    <i>
      <x v="8"/>
    </i>
    <i>
      <x v="11"/>
    </i>
    <i>
      <x v="34"/>
    </i>
    <i>
      <x v="33"/>
    </i>
    <i>
      <x v="38"/>
    </i>
    <i>
      <x v="32"/>
    </i>
    <i>
      <x v="29"/>
    </i>
    <i>
      <x/>
    </i>
    <i>
      <x v="12"/>
    </i>
    <i>
      <x v="37"/>
    </i>
    <i>
      <x v="23"/>
    </i>
    <i>
      <x v="31"/>
    </i>
    <i>
      <x v="22"/>
    </i>
    <i>
      <x v="41"/>
    </i>
    <i>
      <x v="15"/>
    </i>
    <i>
      <x v="36"/>
    </i>
    <i>
      <x v="20"/>
    </i>
    <i>
      <x v="24"/>
    </i>
    <i>
      <x v="19"/>
    </i>
    <i>
      <x v="17"/>
    </i>
    <i>
      <x v="2"/>
    </i>
    <i>
      <x v="6"/>
    </i>
    <i>
      <x v="13"/>
    </i>
    <i>
      <x v="14"/>
    </i>
    <i>
      <x v="35"/>
    </i>
    <i>
      <x v="7"/>
    </i>
    <i>
      <x v="10"/>
    </i>
    <i>
      <x v="16"/>
    </i>
    <i>
      <x v="26"/>
    </i>
    <i>
      <x v="5"/>
    </i>
    <i>
      <x v="1"/>
    </i>
    <i>
      <x v="39"/>
    </i>
    <i>
      <x v="21"/>
    </i>
    <i t="grand">
      <x/>
    </i>
  </rowItems>
  <colFields count="1">
    <field x="-2"/>
  </colFields>
  <colItems count="3">
    <i>
      <x/>
    </i>
    <i i="1">
      <x v="1"/>
    </i>
    <i i="2">
      <x v="2"/>
    </i>
  </colItems>
  <dataFields count="3">
    <dataField fld="1" subtotal="count" baseField="0" baseItem="0"/>
    <dataField fld="2" subtotal="count" baseField="0" baseItem="0"/>
    <dataField fld="3" subtotal="count" baseField="0" baseItem="0"/>
  </dataFields>
  <pivotHierarchies count="24"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</pivotHierarchies>
  <pivotTableStyleInfo name="PivotStyleLight16" showRowHeaders="1" showColHeaders="1" showRowStripes="0" showColStripes="0" showLastColumn="1"/>
  <rowHierarchiesUsage count="1">
    <rowHierarchyUsage hierarchyUsage="7"/>
  </rowHierarchiesUsage>
  <colHierarchiesUsage count="1">
    <colHierarchyUsage hierarchyUsage="-2"/>
  </colHierarchiesUsage>
  <extLst>
    <ext xmlns:x14="http://schemas.microsoft.com/office/spreadsheetml/2009/9/main" uri="{962EF5D1-5CA2-4c93-8EF4-DBF5C05439D2}">
      <x14:pivotTableDefinition xmlns:xm="http://schemas.microsoft.com/office/excel/2006/main" calculatedMembersInFilters="1" hideValuesRow="1"/>
    </ext>
    <ext xmlns:x15="http://schemas.microsoft.com/office/spreadsheetml/2010/11/main" uri="{E67621CE-5B39-4880-91FE-76760E9C1902}">
      <x15:pivotTableUISettings sourceDataName=" ">
        <x15:activeTabTopLevelEntity name="[Consol]"/>
      </x15:pivotTableUISettings>
    </ex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theme/theme1.xml><?xml version="1.0" encoding="utf-8"?>
<a:theme xmlns:a="http://schemas.openxmlformats.org/drawingml/2006/main" name="Office Theme">
  <a:themeElements>
    <a:clrScheme name="Skillnator">
      <a:dk1>
        <a:srgbClr val="000000"/>
      </a:dk1>
      <a:lt1>
        <a:srgbClr val="FFFFFF"/>
      </a:lt1>
      <a:dk2>
        <a:srgbClr val="0E2841"/>
      </a:dk2>
      <a:lt2>
        <a:srgbClr val="B0BEC5"/>
      </a:lt2>
      <a:accent1>
        <a:srgbClr val="458C78"/>
      </a:accent1>
      <a:accent2>
        <a:srgbClr val="C6AB61"/>
      </a:accent2>
      <a:accent3>
        <a:srgbClr val="2D3734"/>
      </a:accent3>
      <a:accent4>
        <a:srgbClr val="FFF2CF"/>
      </a:accent4>
      <a:accent5>
        <a:srgbClr val="3EE0AC"/>
      </a:accent5>
      <a:accent6>
        <a:srgbClr val="FF0000"/>
      </a:accent6>
      <a:hlink>
        <a:srgbClr val="467886"/>
      </a:hlink>
      <a:folHlink>
        <a:srgbClr val="96607D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3.xml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17EA4D-FC9B-4CFB-86B9-A3287FB6072C}">
  <dimension ref="B1:U18"/>
  <sheetViews>
    <sheetView showGridLines="0" tabSelected="1" topLeftCell="A3" zoomScaleNormal="100" workbookViewId="0">
      <selection activeCell="F12" sqref="F12"/>
    </sheetView>
  </sheetViews>
  <sheetFormatPr defaultRowHeight="15" x14ac:dyDescent="0.25"/>
  <cols>
    <col min="1" max="1" width="9.140625" style="4"/>
    <col min="2" max="2" width="15.28515625" style="4" bestFit="1" customWidth="1"/>
    <col min="3" max="3" width="0.85546875" style="4" customWidth="1"/>
    <col min="4" max="4" width="10.140625" style="4" customWidth="1"/>
    <col min="5" max="5" width="0.85546875" style="4" customWidth="1"/>
    <col min="6" max="6" width="10.140625" style="4" customWidth="1"/>
    <col min="7" max="7" width="0.85546875" style="4" customWidth="1"/>
    <col min="8" max="8" width="10.140625" style="4" customWidth="1"/>
    <col min="9" max="9" width="0.85546875" style="4" customWidth="1"/>
    <col min="10" max="10" width="10.140625" style="4" customWidth="1"/>
    <col min="11" max="11" width="4.28515625" style="4" customWidth="1"/>
    <col min="12" max="12" width="2.28515625" style="4" customWidth="1"/>
    <col min="13" max="13" width="11.140625" style="4" bestFit="1" customWidth="1"/>
    <col min="14" max="14" width="0.85546875" style="4" customWidth="1"/>
    <col min="15" max="15" width="10.140625" style="4" customWidth="1"/>
    <col min="16" max="16" width="0.85546875" style="4" customWidth="1"/>
    <col min="17" max="17" width="10.140625" style="4" customWidth="1"/>
    <col min="18" max="18" width="0.85546875" style="4" customWidth="1"/>
    <col min="19" max="19" width="10.140625" style="4" customWidth="1"/>
    <col min="20" max="20" width="0.85546875" style="4" customWidth="1"/>
    <col min="21" max="21" width="10.140625" style="4" customWidth="1"/>
    <col min="22" max="16384" width="9.140625" style="4"/>
  </cols>
  <sheetData>
    <row r="1" spans="2:21" hidden="1" x14ac:dyDescent="0.25"/>
    <row r="2" spans="2:21" hidden="1" x14ac:dyDescent="0.25"/>
    <row r="5" spans="2:21" x14ac:dyDescent="0.25">
      <c r="D5" s="5" t="s">
        <v>49</v>
      </c>
      <c r="E5" s="5"/>
      <c r="F5" s="5"/>
      <c r="G5" s="5"/>
      <c r="H5" s="5"/>
      <c r="I5" s="5"/>
      <c r="J5" s="5"/>
      <c r="M5" s="6"/>
      <c r="N5" s="6"/>
      <c r="O5" s="5" t="s">
        <v>48</v>
      </c>
      <c r="P5" s="5"/>
      <c r="Q5" s="5"/>
      <c r="R5" s="5"/>
      <c r="S5" s="5"/>
      <c r="T5" s="5"/>
      <c r="U5" s="5"/>
    </row>
    <row r="6" spans="2:21" x14ac:dyDescent="0.25">
      <c r="B6" s="7" t="s">
        <v>50</v>
      </c>
      <c r="C6" s="8"/>
      <c r="D6" s="9" t="s">
        <v>51</v>
      </c>
      <c r="E6" s="10"/>
      <c r="F6" s="9" t="s">
        <v>44</v>
      </c>
      <c r="G6" s="10"/>
      <c r="H6" s="9" t="s">
        <v>47</v>
      </c>
      <c r="I6" s="10"/>
      <c r="J6" s="9" t="s">
        <v>52</v>
      </c>
      <c r="M6" s="7" t="s">
        <v>50</v>
      </c>
      <c r="N6" s="8"/>
      <c r="O6" s="9" t="s">
        <v>51</v>
      </c>
      <c r="P6" s="10"/>
      <c r="Q6" s="9" t="s">
        <v>44</v>
      </c>
      <c r="R6" s="10"/>
      <c r="S6" s="9" t="s">
        <v>47</v>
      </c>
      <c r="T6" s="10"/>
      <c r="U6" s="9" t="s">
        <v>52</v>
      </c>
    </row>
    <row r="7" spans="2:21" ht="6" customHeight="1" x14ac:dyDescent="0.25"/>
    <row r="8" spans="2:21" ht="24.95" customHeight="1" x14ac:dyDescent="0.25">
      <c r="B8" s="4" t="str">
        <f>Sheet1!B4</f>
        <v>California</v>
      </c>
      <c r="D8" s="11">
        <f>Sheet1!C4</f>
        <v>83914.617500000022</v>
      </c>
      <c r="E8" s="11"/>
      <c r="F8" s="11">
        <f>Sheet1!D4</f>
        <v>64094.810641085023</v>
      </c>
      <c r="G8" s="11"/>
      <c r="H8" s="11">
        <f>Sheet1!E4</f>
        <v>19819.806858914999</v>
      </c>
      <c r="J8" s="12">
        <f>H8/F8</f>
        <v>0.30922638916746287</v>
      </c>
      <c r="M8" s="13" t="str">
        <f>Sheet1!H4</f>
        <v>Minnesota</v>
      </c>
      <c r="O8" s="11">
        <f>Sheet1!I4</f>
        <v>1369.67</v>
      </c>
      <c r="P8" s="11"/>
      <c r="Q8" s="11">
        <f>Sheet1!J4</f>
        <v>1927.9050634606979</v>
      </c>
      <c r="R8" s="11"/>
      <c r="S8" s="11">
        <f>Sheet1!K4</f>
        <v>-558.2350634606978</v>
      </c>
      <c r="U8" s="12">
        <f>S8/Q8</f>
        <v>-0.28955526599356218</v>
      </c>
    </row>
    <row r="9" spans="2:21" ht="24.95" customHeight="1" x14ac:dyDescent="0.25">
      <c r="B9" s="4" t="str">
        <f>Sheet1!B5</f>
        <v>New York</v>
      </c>
      <c r="D9" s="11">
        <f>Sheet1!C5</f>
        <v>47368.644000000008</v>
      </c>
      <c r="E9" s="11"/>
      <c r="F9" s="11">
        <f>Sheet1!D5</f>
        <v>33631.045011889742</v>
      </c>
      <c r="G9" s="11"/>
      <c r="H9" s="11">
        <f>Sheet1!E5</f>
        <v>13737.598988110265</v>
      </c>
      <c r="J9" s="12">
        <f t="shared" ref="J9:J17" si="0">H9/F9</f>
        <v>0.40847969437921261</v>
      </c>
      <c r="M9" s="13" t="str">
        <f>Sheet1!H5</f>
        <v>Vermont</v>
      </c>
      <c r="O9" s="11">
        <f>Sheet1!I5</f>
        <v>2967.06</v>
      </c>
      <c r="P9" s="11"/>
      <c r="Q9" s="11">
        <f>Sheet1!J5</f>
        <v>3482.3678999338954</v>
      </c>
      <c r="R9" s="11"/>
      <c r="S9" s="11">
        <f>Sheet1!K5</f>
        <v>-515.30789993389544</v>
      </c>
      <c r="U9" s="12">
        <f t="shared" ref="U9:U17" si="1">S9/Q9</f>
        <v>-0.14797629507889656</v>
      </c>
    </row>
    <row r="10" spans="2:21" ht="24.95" customHeight="1" x14ac:dyDescent="0.25">
      <c r="B10" s="4" t="str">
        <f>Sheet1!B6</f>
        <v>New Jersey</v>
      </c>
      <c r="D10" s="11">
        <f>Sheet1!C6</f>
        <v>12921.631999999992</v>
      </c>
      <c r="E10" s="11"/>
      <c r="F10" s="11">
        <f>Sheet1!D6</f>
        <v>3894.155040913266</v>
      </c>
      <c r="G10" s="11"/>
      <c r="H10" s="11">
        <f>Sheet1!E6</f>
        <v>9027.4769590867254</v>
      </c>
      <c r="J10" s="12">
        <f t="shared" si="0"/>
        <v>2.3182120034362015</v>
      </c>
      <c r="M10" s="13" t="str">
        <f>Sheet1!H6</f>
        <v>Arizona</v>
      </c>
      <c r="O10" s="11">
        <f>Sheet1!I6</f>
        <v>4382.982</v>
      </c>
      <c r="P10" s="11"/>
      <c r="Q10" s="11">
        <f>Sheet1!J6</f>
        <v>4813.4297464157335</v>
      </c>
      <c r="R10" s="11"/>
      <c r="S10" s="11">
        <f>Sheet1!K6</f>
        <v>-430.44774641573349</v>
      </c>
      <c r="U10" s="12">
        <f t="shared" si="1"/>
        <v>-8.942641091547282E-2</v>
      </c>
    </row>
    <row r="11" spans="2:21" ht="24.95" customHeight="1" x14ac:dyDescent="0.25">
      <c r="B11" s="4" t="str">
        <f>Sheet1!B7</f>
        <v>Virginia</v>
      </c>
      <c r="D11" s="11">
        <f>Sheet1!C7</f>
        <v>20500.720000000016</v>
      </c>
      <c r="E11" s="11"/>
      <c r="F11" s="11">
        <f>Sheet1!D7</f>
        <v>15121.505322979338</v>
      </c>
      <c r="G11" s="11"/>
      <c r="H11" s="11">
        <f>Sheet1!E7</f>
        <v>5379.2146770206782</v>
      </c>
      <c r="J11" s="12">
        <f t="shared" si="0"/>
        <v>0.35573275028684975</v>
      </c>
      <c r="M11" s="13" t="str">
        <f>Sheet1!H7</f>
        <v>Connecticut</v>
      </c>
      <c r="O11" s="11">
        <f>Sheet1!I7</f>
        <v>1898.7270000000001</v>
      </c>
      <c r="P11" s="11"/>
      <c r="Q11" s="11">
        <f>Sheet1!J7</f>
        <v>2176.8629914472854</v>
      </c>
      <c r="R11" s="11"/>
      <c r="S11" s="11">
        <f>Sheet1!K7</f>
        <v>-278.13599144728528</v>
      </c>
      <c r="U11" s="12">
        <f t="shared" si="1"/>
        <v>-0.12776917635150148</v>
      </c>
    </row>
    <row r="12" spans="2:21" ht="24.95" customHeight="1" x14ac:dyDescent="0.25">
      <c r="B12" s="4" t="str">
        <f>Sheet1!B8</f>
        <v>Wisconsin</v>
      </c>
      <c r="D12" s="11">
        <f>Sheet1!C8</f>
        <v>7189.74</v>
      </c>
      <c r="E12" s="11"/>
      <c r="F12" s="11">
        <f>Sheet1!D8</f>
        <v>3175.0625913577437</v>
      </c>
      <c r="G12" s="11"/>
      <c r="H12" s="11">
        <f>Sheet1!E8</f>
        <v>4014.6774086422561</v>
      </c>
      <c r="J12" s="12">
        <f t="shared" si="0"/>
        <v>1.2644403986144632</v>
      </c>
      <c r="M12" s="13" t="str">
        <f>Sheet1!H8</f>
        <v>New Hampshire</v>
      </c>
      <c r="O12" s="11">
        <f>Sheet1!I8</f>
        <v>912.45999999999992</v>
      </c>
      <c r="P12" s="11"/>
      <c r="Q12" s="11">
        <f>Sheet1!J8</f>
        <v>1166.268294807265</v>
      </c>
      <c r="R12" s="11"/>
      <c r="S12" s="11">
        <f>Sheet1!K8</f>
        <v>-253.80829480726504</v>
      </c>
      <c r="U12" s="12">
        <f t="shared" si="1"/>
        <v>-0.21762427731022976</v>
      </c>
    </row>
    <row r="13" spans="2:21" ht="24.95" customHeight="1" x14ac:dyDescent="0.25">
      <c r="B13" s="4" t="str">
        <f>Sheet1!B9</f>
        <v>Nevada</v>
      </c>
      <c r="D13" s="11">
        <f>Sheet1!C9</f>
        <v>4232.7880000000005</v>
      </c>
      <c r="E13" s="11"/>
      <c r="F13" s="11">
        <f>Sheet1!D9</f>
        <v>799.51011838495606</v>
      </c>
      <c r="G13" s="11"/>
      <c r="H13" s="11">
        <f>Sheet1!E9</f>
        <v>3433.2778816150444</v>
      </c>
      <c r="J13" s="12">
        <f t="shared" si="0"/>
        <v>4.294226930548934</v>
      </c>
      <c r="M13" s="13" t="str">
        <f>Sheet1!H9</f>
        <v>Louisiana</v>
      </c>
      <c r="O13" s="11">
        <f>Sheet1!I9</f>
        <v>262.76</v>
      </c>
      <c r="P13" s="11"/>
      <c r="Q13" s="11">
        <f>Sheet1!J9</f>
        <v>412.34797888988436</v>
      </c>
      <c r="R13" s="11"/>
      <c r="S13" s="11">
        <f>Sheet1!K9</f>
        <v>-149.58797888988437</v>
      </c>
      <c r="U13" s="12">
        <f t="shared" si="1"/>
        <v>-0.36277121884434205</v>
      </c>
    </row>
    <row r="14" spans="2:21" ht="24.95" customHeight="1" x14ac:dyDescent="0.25">
      <c r="B14" s="4" t="str">
        <f>Sheet1!B10</f>
        <v>Ohio</v>
      </c>
      <c r="D14" s="11">
        <f>Sheet1!C10</f>
        <v>11184.278</v>
      </c>
      <c r="E14" s="11"/>
      <c r="F14" s="11">
        <f>Sheet1!D10</f>
        <v>8068.6755059139832</v>
      </c>
      <c r="G14" s="11"/>
      <c r="H14" s="11">
        <f>Sheet1!E10</f>
        <v>3115.602494086017</v>
      </c>
      <c r="J14" s="12">
        <f t="shared" si="0"/>
        <v>0.38613555493741419</v>
      </c>
      <c r="M14" s="13" t="str">
        <f>Sheet1!H10</f>
        <v>Idaho</v>
      </c>
      <c r="O14" s="11">
        <f>Sheet1!I10</f>
        <v>1183.4859999999999</v>
      </c>
      <c r="P14" s="11"/>
      <c r="Q14" s="11">
        <f>Sheet1!J10</f>
        <v>1198.3318434946048</v>
      </c>
      <c r="R14" s="11"/>
      <c r="S14" s="11">
        <f>Sheet1!K10</f>
        <v>-14.845843494604878</v>
      </c>
      <c r="U14" s="12">
        <f t="shared" si="1"/>
        <v>-1.2388758235207256E-2</v>
      </c>
    </row>
    <row r="15" spans="2:21" ht="24.95" customHeight="1" x14ac:dyDescent="0.25">
      <c r="B15" s="4" t="str">
        <f>Sheet1!B11</f>
        <v>Colorado</v>
      </c>
      <c r="D15" s="11">
        <f>Sheet1!C11</f>
        <v>8025.523000000001</v>
      </c>
      <c r="E15" s="11"/>
      <c r="F15" s="11">
        <f>Sheet1!D11</f>
        <v>5285.025688062512</v>
      </c>
      <c r="G15" s="11"/>
      <c r="H15" s="11">
        <f>Sheet1!E11</f>
        <v>2740.497311937489</v>
      </c>
      <c r="J15" s="12">
        <f t="shared" si="0"/>
        <v>0.51854001734136401</v>
      </c>
      <c r="M15" s="13" t="str">
        <f>Sheet1!H11</f>
        <v>District of Columbia</v>
      </c>
      <c r="O15" s="11">
        <f>Sheet1!I11</f>
        <v>83.15</v>
      </c>
      <c r="P15" s="11"/>
      <c r="Q15" s="11">
        <f>Sheet1!J11</f>
        <v>88.532608799160215</v>
      </c>
      <c r="R15" s="11"/>
      <c r="S15" s="11">
        <f>Sheet1!K11</f>
        <v>-5.3826087991602094</v>
      </c>
      <c r="U15" s="12">
        <f t="shared" si="1"/>
        <v>-6.0798036702734856E-2</v>
      </c>
    </row>
    <row r="16" spans="2:21" ht="24.95" customHeight="1" x14ac:dyDescent="0.25">
      <c r="B16" s="4" t="str">
        <f>Sheet1!B12</f>
        <v>Georgia</v>
      </c>
      <c r="D16" s="11">
        <f>Sheet1!C12</f>
        <v>10529.53</v>
      </c>
      <c r="E16" s="11"/>
      <c r="F16" s="11">
        <f>Sheet1!D12</f>
        <v>8423.406962539977</v>
      </c>
      <c r="G16" s="11"/>
      <c r="H16" s="11">
        <f>Sheet1!E12</f>
        <v>2106.1230374600236</v>
      </c>
      <c r="J16" s="12">
        <f t="shared" si="0"/>
        <v>0.25003220749350419</v>
      </c>
      <c r="M16" s="13" t="str">
        <f>Sheet1!H12</f>
        <v>South Carolina</v>
      </c>
      <c r="O16" s="11">
        <f>Sheet1!I12</f>
        <v>502.47999999999996</v>
      </c>
      <c r="P16" s="11"/>
      <c r="Q16" s="11">
        <f>Sheet1!J12</f>
        <v>503.62532280798791</v>
      </c>
      <c r="R16" s="11"/>
      <c r="S16" s="11">
        <f>Sheet1!K12</f>
        <v>-1.1453228079879523</v>
      </c>
      <c r="U16" s="12">
        <f t="shared" si="1"/>
        <v>-2.2741565130246989E-3</v>
      </c>
    </row>
    <row r="17" spans="2:21" ht="24.95" customHeight="1" x14ac:dyDescent="0.25">
      <c r="B17" s="4" t="str">
        <f>Sheet1!B13</f>
        <v>Maryland</v>
      </c>
      <c r="D17" s="11">
        <f>Sheet1!C13</f>
        <v>3721.8310000000001</v>
      </c>
      <c r="E17" s="11"/>
      <c r="F17" s="11">
        <f>Sheet1!D13</f>
        <v>1879.9390527369658</v>
      </c>
      <c r="G17" s="11"/>
      <c r="H17" s="11">
        <f>Sheet1!E13</f>
        <v>1841.8919472630344</v>
      </c>
      <c r="J17" s="12">
        <f t="shared" si="0"/>
        <v>0.97976152183309384</v>
      </c>
      <c r="M17" s="13" t="str">
        <f>Sheet1!H13</f>
        <v>Kansas</v>
      </c>
      <c r="O17" s="11">
        <f>Sheet1!I13</f>
        <v>351.59</v>
      </c>
      <c r="P17" s="11"/>
      <c r="Q17" s="11">
        <f>Sheet1!J13</f>
        <v>276.95171074007277</v>
      </c>
      <c r="R17" s="11"/>
      <c r="S17" s="11">
        <f>Sheet1!K13</f>
        <v>74.638289259927205</v>
      </c>
      <c r="U17" s="12">
        <f t="shared" si="1"/>
        <v>0.26949928946269414</v>
      </c>
    </row>
    <row r="18" spans="2:21" s="8" customFormat="1" ht="24.95" customHeight="1" x14ac:dyDescent="0.25">
      <c r="B18" s="8" t="s">
        <v>53</v>
      </c>
      <c r="D18" s="14">
        <f>SUM(D8:D17)</f>
        <v>209589.30350000001</v>
      </c>
      <c r="E18" s="14"/>
      <c r="F18" s="14">
        <f>SUM(F8:F17)</f>
        <v>144373.13593586351</v>
      </c>
      <c r="G18" s="14"/>
      <c r="H18" s="14">
        <f>SUM(H8:H17)</f>
        <v>65216.167564136529</v>
      </c>
      <c r="J18" s="12">
        <f t="shared" ref="J18" si="2">H18/F18</f>
        <v>0.45171954700151584</v>
      </c>
      <c r="M18" s="8" t="s">
        <v>53</v>
      </c>
      <c r="O18" s="14">
        <f>SUM(O8:O17)</f>
        <v>13914.365</v>
      </c>
      <c r="P18" s="14"/>
      <c r="Q18" s="14">
        <f>SUM(Q8:Q17)</f>
        <v>16046.623460796587</v>
      </c>
      <c r="R18" s="14"/>
      <c r="S18" s="14">
        <f>SUM(S8:S17)</f>
        <v>-2132.2584607965869</v>
      </c>
      <c r="U18" s="12">
        <f t="shared" ref="U18" si="3">S18/Q18</f>
        <v>-0.13287894902039019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U47"/>
  <sheetViews>
    <sheetView workbookViewId="0">
      <selection activeCell="I21" sqref="I21"/>
    </sheetView>
  </sheetViews>
  <sheetFormatPr defaultRowHeight="15" x14ac:dyDescent="0.25"/>
  <cols>
    <col min="2" max="2" width="18.7109375" bestFit="1" customWidth="1"/>
    <col min="3" max="3" width="11.5703125" bestFit="1" customWidth="1"/>
    <col min="4" max="4" width="12.28515625" bestFit="1" customWidth="1"/>
    <col min="5" max="5" width="8.7109375" bestFit="1" customWidth="1"/>
    <col min="8" max="8" width="18.7109375" bestFit="1" customWidth="1"/>
    <col min="9" max="9" width="11.5703125" bestFit="1" customWidth="1"/>
    <col min="10" max="10" width="12.28515625" bestFit="1" customWidth="1"/>
    <col min="11" max="11" width="8.7109375" bestFit="1" customWidth="1"/>
    <col min="14" max="14" width="13.140625" bestFit="1" customWidth="1"/>
    <col min="15" max="15" width="11.5703125" bestFit="1" customWidth="1"/>
    <col min="16" max="16" width="12.28515625" bestFit="1" customWidth="1"/>
    <col min="17" max="17" width="8.7109375" bestFit="1" customWidth="1"/>
  </cols>
  <sheetData>
    <row r="3" spans="2:21" x14ac:dyDescent="0.25">
      <c r="B3" s="1" t="s">
        <v>0</v>
      </c>
      <c r="C3" t="s">
        <v>45</v>
      </c>
      <c r="D3" t="s">
        <v>46</v>
      </c>
      <c r="E3" t="s">
        <v>47</v>
      </c>
      <c r="H3" s="1" t="s">
        <v>0</v>
      </c>
      <c r="I3" t="s">
        <v>45</v>
      </c>
      <c r="J3" t="s">
        <v>46</v>
      </c>
      <c r="K3" t="s">
        <v>47</v>
      </c>
      <c r="N3" s="1" t="s">
        <v>0</v>
      </c>
      <c r="O3" t="s">
        <v>45</v>
      </c>
      <c r="P3" t="s">
        <v>46</v>
      </c>
      <c r="Q3" t="s">
        <v>47</v>
      </c>
      <c r="T3" t="s">
        <v>51</v>
      </c>
      <c r="U3" t="s">
        <v>44</v>
      </c>
    </row>
    <row r="4" spans="2:21" x14ac:dyDescent="0.25">
      <c r="B4" s="2" t="s">
        <v>4</v>
      </c>
      <c r="C4" s="3">
        <v>83914.617500000022</v>
      </c>
      <c r="D4" s="3">
        <v>64094.810641085023</v>
      </c>
      <c r="E4" s="3">
        <v>19819.806858914999</v>
      </c>
      <c r="H4" s="2" t="s">
        <v>21</v>
      </c>
      <c r="I4" s="3">
        <v>1369.67</v>
      </c>
      <c r="J4" s="3">
        <v>1927.9050634606979</v>
      </c>
      <c r="K4" s="3">
        <v>-558.2350634606978</v>
      </c>
      <c r="N4" s="2" t="s">
        <v>57</v>
      </c>
      <c r="O4" s="3">
        <v>18542.491000000002</v>
      </c>
      <c r="P4" s="3">
        <v>14774.132932512126</v>
      </c>
      <c r="Q4" s="3">
        <v>3768.3580674878758</v>
      </c>
      <c r="S4" t="s">
        <v>57</v>
      </c>
      <c r="T4">
        <f>VLOOKUP(S4,N:P,2,FALSE)</f>
        <v>18542.491000000002</v>
      </c>
      <c r="U4">
        <f>VLOOKUP(S4,N:P,3,FALSE)</f>
        <v>14774.132932512126</v>
      </c>
    </row>
    <row r="5" spans="2:21" x14ac:dyDescent="0.25">
      <c r="B5" s="2" t="s">
        <v>28</v>
      </c>
      <c r="C5" s="3">
        <v>47368.644000000008</v>
      </c>
      <c r="D5" s="3">
        <v>33631.045011889742</v>
      </c>
      <c r="E5" s="3">
        <v>13737.598988110265</v>
      </c>
      <c r="H5" s="2" t="s">
        <v>39</v>
      </c>
      <c r="I5" s="3">
        <v>2967.06</v>
      </c>
      <c r="J5" s="3">
        <v>3482.3678999338954</v>
      </c>
      <c r="K5" s="3">
        <v>-515.30789993389544</v>
      </c>
      <c r="N5" s="2" t="s">
        <v>56</v>
      </c>
      <c r="O5" s="3">
        <v>22978.814999999988</v>
      </c>
      <c r="P5" s="3">
        <v>17351.09754955252</v>
      </c>
      <c r="Q5" s="3">
        <v>5627.7174504474679</v>
      </c>
      <c r="S5" t="s">
        <v>56</v>
      </c>
      <c r="T5">
        <f t="shared" ref="T5:T15" si="0">VLOOKUP(S5,N:P,2,FALSE)</f>
        <v>22978.814999999988</v>
      </c>
      <c r="U5">
        <f t="shared" ref="U5:U15" si="1">VLOOKUP(S5,N:P,3,FALSE)</f>
        <v>17351.09754955252</v>
      </c>
    </row>
    <row r="6" spans="2:21" x14ac:dyDescent="0.25">
      <c r="B6" s="2" t="s">
        <v>27</v>
      </c>
      <c r="C6" s="3">
        <v>12921.631999999992</v>
      </c>
      <c r="D6" s="3">
        <v>3894.155040913266</v>
      </c>
      <c r="E6" s="3">
        <v>9027.4769590867254</v>
      </c>
      <c r="H6" s="2" t="s">
        <v>2</v>
      </c>
      <c r="I6" s="3">
        <v>4382.982</v>
      </c>
      <c r="J6" s="3">
        <v>4813.4297464157335</v>
      </c>
      <c r="K6" s="3">
        <v>-430.44774641573349</v>
      </c>
      <c r="N6" s="2" t="s">
        <v>60</v>
      </c>
      <c r="O6" s="3">
        <v>51715.875000000015</v>
      </c>
      <c r="P6" s="3">
        <v>41894.629010965757</v>
      </c>
      <c r="Q6" s="3">
        <v>9821.2459890342579</v>
      </c>
      <c r="S6" t="s">
        <v>60</v>
      </c>
      <c r="T6">
        <f t="shared" si="0"/>
        <v>51715.875000000015</v>
      </c>
      <c r="U6">
        <f t="shared" si="1"/>
        <v>41894.629010965757</v>
      </c>
    </row>
    <row r="7" spans="2:21" x14ac:dyDescent="0.25">
      <c r="B7" s="2" t="s">
        <v>40</v>
      </c>
      <c r="C7" s="3">
        <v>20500.720000000016</v>
      </c>
      <c r="D7" s="3">
        <v>15121.505322979338</v>
      </c>
      <c r="E7" s="3">
        <v>5379.2146770206782</v>
      </c>
      <c r="H7" s="2" t="s">
        <v>6</v>
      </c>
      <c r="I7" s="3">
        <v>1898.7270000000001</v>
      </c>
      <c r="J7" s="3">
        <v>2176.8629914472854</v>
      </c>
      <c r="K7" s="3">
        <v>-278.13599144728528</v>
      </c>
      <c r="N7" s="2" t="s">
        <v>54</v>
      </c>
      <c r="O7" s="3">
        <v>38750.038999999997</v>
      </c>
      <c r="P7" s="3">
        <v>24332.978189285834</v>
      </c>
      <c r="Q7" s="3">
        <v>14417.060810714163</v>
      </c>
      <c r="S7" t="s">
        <v>54</v>
      </c>
      <c r="T7">
        <f t="shared" si="0"/>
        <v>38750.038999999997</v>
      </c>
      <c r="U7">
        <f t="shared" si="1"/>
        <v>24332.978189285834</v>
      </c>
    </row>
    <row r="8" spans="2:21" x14ac:dyDescent="0.25">
      <c r="B8" s="2" t="s">
        <v>42</v>
      </c>
      <c r="C8" s="3">
        <v>7189.74</v>
      </c>
      <c r="D8" s="3">
        <v>3175.0625913577437</v>
      </c>
      <c r="E8" s="3">
        <v>4014.6774086422561</v>
      </c>
      <c r="H8" s="2" t="s">
        <v>26</v>
      </c>
      <c r="I8" s="3">
        <v>912.45999999999992</v>
      </c>
      <c r="J8" s="3">
        <v>1166.268294807265</v>
      </c>
      <c r="K8" s="3">
        <v>-253.80829480726504</v>
      </c>
      <c r="N8" s="2" t="s">
        <v>61</v>
      </c>
      <c r="O8" s="3">
        <v>56987.727999999996</v>
      </c>
      <c r="P8" s="3">
        <v>48886.544991031697</v>
      </c>
      <c r="Q8" s="3">
        <v>8101.183008968299</v>
      </c>
      <c r="S8" t="s">
        <v>61</v>
      </c>
      <c r="T8">
        <f t="shared" si="0"/>
        <v>56987.727999999996</v>
      </c>
      <c r="U8">
        <f t="shared" si="1"/>
        <v>48886.544991031697</v>
      </c>
    </row>
    <row r="9" spans="2:21" x14ac:dyDescent="0.25">
      <c r="B9" s="2" t="s">
        <v>25</v>
      </c>
      <c r="C9" s="3">
        <v>4232.7880000000005</v>
      </c>
      <c r="D9" s="3">
        <v>799.51011838495606</v>
      </c>
      <c r="E9" s="3">
        <v>3433.2778816150444</v>
      </c>
      <c r="H9" s="2" t="s">
        <v>17</v>
      </c>
      <c r="I9" s="3">
        <v>262.76</v>
      </c>
      <c r="J9" s="3">
        <v>412.34797888988436</v>
      </c>
      <c r="K9" s="3">
        <v>-149.58797888988437</v>
      </c>
      <c r="N9" s="2" t="s">
        <v>59</v>
      </c>
      <c r="O9" s="3">
        <v>40344.534</v>
      </c>
      <c r="P9" s="3">
        <v>30275.661841647718</v>
      </c>
      <c r="Q9" s="3">
        <v>10068.872158352282</v>
      </c>
      <c r="S9" t="s">
        <v>59</v>
      </c>
      <c r="T9">
        <f t="shared" si="0"/>
        <v>40344.534</v>
      </c>
      <c r="U9">
        <f t="shared" si="1"/>
        <v>30275.661841647718</v>
      </c>
    </row>
    <row r="10" spans="2:21" x14ac:dyDescent="0.25">
      <c r="B10" s="2" t="s">
        <v>30</v>
      </c>
      <c r="C10" s="3">
        <v>11184.278</v>
      </c>
      <c r="D10" s="3">
        <v>8068.6755059139832</v>
      </c>
      <c r="E10" s="3">
        <v>3115.602494086017</v>
      </c>
      <c r="H10" s="2" t="s">
        <v>11</v>
      </c>
      <c r="I10" s="3">
        <v>1183.4859999999999</v>
      </c>
      <c r="J10" s="3">
        <v>1198.3318434946048</v>
      </c>
      <c r="K10" s="3">
        <v>-14.845843494604878</v>
      </c>
      <c r="N10" s="2" t="s">
        <v>58</v>
      </c>
      <c r="O10" s="3">
        <v>39261.963000000011</v>
      </c>
      <c r="P10" s="3">
        <v>32505.079375225785</v>
      </c>
      <c r="Q10" s="3">
        <v>6756.8836247742256</v>
      </c>
      <c r="S10" t="s">
        <v>58</v>
      </c>
      <c r="T10">
        <f t="shared" si="0"/>
        <v>39261.963000000011</v>
      </c>
      <c r="U10">
        <f t="shared" si="1"/>
        <v>32505.079375225785</v>
      </c>
    </row>
    <row r="11" spans="2:21" x14ac:dyDescent="0.25">
      <c r="B11" s="2" t="s">
        <v>5</v>
      </c>
      <c r="C11" s="3">
        <v>8025.523000000001</v>
      </c>
      <c r="D11" s="3">
        <v>5285.025688062512</v>
      </c>
      <c r="E11" s="3">
        <v>2740.497311937489</v>
      </c>
      <c r="H11" s="2" t="s">
        <v>8</v>
      </c>
      <c r="I11" s="3">
        <v>83.15</v>
      </c>
      <c r="J11" s="3">
        <v>88.532608799160215</v>
      </c>
      <c r="K11" s="3">
        <v>-5.3826087991602094</v>
      </c>
      <c r="N11" s="2" t="s">
        <v>55</v>
      </c>
      <c r="O11" s="3">
        <v>31115.374300000003</v>
      </c>
      <c r="P11" s="3">
        <v>22090.456287736197</v>
      </c>
      <c r="Q11" s="3">
        <v>9024.9180122638063</v>
      </c>
      <c r="S11" t="s">
        <v>55</v>
      </c>
      <c r="T11">
        <f t="shared" si="0"/>
        <v>31115.374300000003</v>
      </c>
      <c r="U11">
        <f t="shared" si="1"/>
        <v>22090.456287736197</v>
      </c>
    </row>
    <row r="12" spans="2:21" x14ac:dyDescent="0.25">
      <c r="B12" s="2" t="s">
        <v>10</v>
      </c>
      <c r="C12" s="3">
        <v>10529.53</v>
      </c>
      <c r="D12" s="3">
        <v>8423.406962539977</v>
      </c>
      <c r="E12" s="3">
        <v>2106.1230374600236</v>
      </c>
      <c r="H12" s="2" t="s">
        <v>35</v>
      </c>
      <c r="I12" s="3">
        <v>502.47999999999996</v>
      </c>
      <c r="J12" s="3">
        <v>503.62532280798791</v>
      </c>
      <c r="K12" s="3">
        <v>-1.1453228079879523</v>
      </c>
      <c r="N12" s="2" t="s">
        <v>62</v>
      </c>
      <c r="O12" s="3">
        <v>73410.024899999931</v>
      </c>
      <c r="P12" s="3">
        <v>58070.12785592123</v>
      </c>
      <c r="Q12" s="3">
        <v>15339.897044078702</v>
      </c>
      <c r="S12" t="s">
        <v>62</v>
      </c>
      <c r="T12">
        <f t="shared" si="0"/>
        <v>73410.024899999931</v>
      </c>
      <c r="U12">
        <f t="shared" si="1"/>
        <v>58070.12785592123</v>
      </c>
    </row>
    <row r="13" spans="2:21" x14ac:dyDescent="0.25">
      <c r="B13" s="2" t="s">
        <v>18</v>
      </c>
      <c r="C13" s="3">
        <v>3721.8310000000001</v>
      </c>
      <c r="D13" s="3">
        <v>1879.9390527369658</v>
      </c>
      <c r="E13" s="3">
        <v>1841.8919472630344</v>
      </c>
      <c r="H13" s="2" t="s">
        <v>15</v>
      </c>
      <c r="I13" s="3">
        <v>351.59</v>
      </c>
      <c r="J13" s="3">
        <v>276.95171074007277</v>
      </c>
      <c r="K13" s="3">
        <v>74.638289259927205</v>
      </c>
      <c r="N13" s="2" t="s">
        <v>43</v>
      </c>
      <c r="O13" s="3">
        <v>373106.84419999982</v>
      </c>
      <c r="P13" s="3">
        <v>290180.70803387882</v>
      </c>
      <c r="Q13" s="3">
        <v>82926.136166120996</v>
      </c>
      <c r="S13" t="s">
        <v>63</v>
      </c>
      <c r="T13" t="e">
        <f t="shared" si="0"/>
        <v>#N/A</v>
      </c>
      <c r="U13" t="e">
        <f t="shared" si="1"/>
        <v>#N/A</v>
      </c>
    </row>
    <row r="14" spans="2:21" x14ac:dyDescent="0.25">
      <c r="B14" s="2" t="s">
        <v>9</v>
      </c>
      <c r="C14" s="3">
        <v>8027.0935000000009</v>
      </c>
      <c r="D14" s="3">
        <v>6250.2685197390774</v>
      </c>
      <c r="E14" s="3">
        <v>1776.8249802609234</v>
      </c>
      <c r="H14" s="2" t="s">
        <v>14</v>
      </c>
      <c r="I14" s="3">
        <v>294.87</v>
      </c>
      <c r="J14" s="3">
        <v>89.167352180392214</v>
      </c>
      <c r="K14" s="3">
        <v>205.70264781960779</v>
      </c>
      <c r="S14" t="s">
        <v>64</v>
      </c>
      <c r="T14" t="e">
        <f t="shared" si="0"/>
        <v>#N/A</v>
      </c>
      <c r="U14" t="e">
        <f t="shared" si="1"/>
        <v>#N/A</v>
      </c>
    </row>
    <row r="15" spans="2:21" x14ac:dyDescent="0.25">
      <c r="B15" s="2" t="s">
        <v>12</v>
      </c>
      <c r="C15" s="3">
        <v>18894.527000000002</v>
      </c>
      <c r="D15" s="3">
        <v>17200.240737813139</v>
      </c>
      <c r="E15" s="3">
        <v>1694.2862621868626</v>
      </c>
      <c r="H15" s="2" t="s">
        <v>7</v>
      </c>
      <c r="I15" s="3">
        <v>2418.96</v>
      </c>
      <c r="J15" s="3">
        <v>2171.6390294373564</v>
      </c>
      <c r="K15" s="3">
        <v>247.32097056264365</v>
      </c>
      <c r="S15" t="s">
        <v>65</v>
      </c>
      <c r="T15" t="e">
        <f t="shared" si="0"/>
        <v>#N/A</v>
      </c>
      <c r="U15" t="e">
        <f t="shared" si="1"/>
        <v>#N/A</v>
      </c>
    </row>
    <row r="16" spans="2:21" x14ac:dyDescent="0.25">
      <c r="B16" s="2" t="s">
        <v>34</v>
      </c>
      <c r="C16" s="3">
        <v>2754.46</v>
      </c>
      <c r="D16" s="3">
        <v>1101.3768210927878</v>
      </c>
      <c r="E16" s="3">
        <v>1653.0831789072122</v>
      </c>
      <c r="H16" s="2" t="s">
        <v>3</v>
      </c>
      <c r="I16" s="3">
        <v>1274.7299999999998</v>
      </c>
      <c r="J16" s="3">
        <v>899.48698773249396</v>
      </c>
      <c r="K16" s="3">
        <v>375.24301226750583</v>
      </c>
    </row>
    <row r="17" spans="2:11" x14ac:dyDescent="0.25">
      <c r="B17" s="2" t="s">
        <v>33</v>
      </c>
      <c r="C17" s="3">
        <v>25974.071000000007</v>
      </c>
      <c r="D17" s="3">
        <v>24661.608220231756</v>
      </c>
      <c r="E17" s="3">
        <v>1312.4627797682515</v>
      </c>
      <c r="H17" s="2" t="s">
        <v>66</v>
      </c>
      <c r="I17" s="3">
        <v>547.32999999999993</v>
      </c>
      <c r="J17" s="3">
        <v>143.10997271563403</v>
      </c>
      <c r="K17" s="3">
        <v>404.22002728436587</v>
      </c>
    </row>
    <row r="18" spans="2:11" x14ac:dyDescent="0.25">
      <c r="B18" s="2" t="s">
        <v>38</v>
      </c>
      <c r="C18" s="3">
        <v>1603.2900000000002</v>
      </c>
      <c r="D18" s="3">
        <v>406.71295110832972</v>
      </c>
      <c r="E18" s="3">
        <v>1196.5770488916705</v>
      </c>
      <c r="H18" s="2" t="s">
        <v>19</v>
      </c>
      <c r="I18" s="3">
        <v>2240.4650000000001</v>
      </c>
      <c r="J18" s="3">
        <v>1830.9885911680517</v>
      </c>
      <c r="K18" s="3">
        <v>409.47640883194845</v>
      </c>
    </row>
    <row r="19" spans="2:11" x14ac:dyDescent="0.25">
      <c r="B19" s="2" t="s">
        <v>32</v>
      </c>
      <c r="C19" s="3">
        <v>1822.299</v>
      </c>
      <c r="D19" s="3">
        <v>720.64433090812713</v>
      </c>
      <c r="E19" s="3">
        <v>1101.6546690918728</v>
      </c>
      <c r="H19" s="2" t="s">
        <v>24</v>
      </c>
      <c r="I19" s="3">
        <v>2403.7799999999997</v>
      </c>
      <c r="J19" s="3">
        <v>1949.0753444934933</v>
      </c>
      <c r="K19" s="3">
        <v>454.70465550650647</v>
      </c>
    </row>
    <row r="20" spans="2:11" x14ac:dyDescent="0.25">
      <c r="B20" s="2" t="s">
        <v>29</v>
      </c>
      <c r="C20" s="3">
        <v>10331.514999999996</v>
      </c>
      <c r="D20" s="3">
        <v>9262.9016179645387</v>
      </c>
      <c r="E20" s="3">
        <v>1068.6133820354571</v>
      </c>
      <c r="H20" s="2" t="s">
        <v>20</v>
      </c>
      <c r="I20" s="3">
        <v>10783.004000000003</v>
      </c>
      <c r="J20" s="3">
        <v>10202.289335686142</v>
      </c>
      <c r="K20" s="3">
        <v>580.71466431386034</v>
      </c>
    </row>
    <row r="21" spans="2:11" x14ac:dyDescent="0.25">
      <c r="B21" s="2" t="s">
        <v>1</v>
      </c>
      <c r="C21" s="3">
        <v>3021.6</v>
      </c>
      <c r="D21" s="3">
        <v>1971.7539904938535</v>
      </c>
      <c r="E21" s="3">
        <v>1049.8460095061464</v>
      </c>
      <c r="H21" s="2" t="s">
        <v>36</v>
      </c>
      <c r="I21" s="3">
        <v>2602.9740000000006</v>
      </c>
      <c r="J21" s="3">
        <v>1969.4985003316181</v>
      </c>
      <c r="K21" s="3">
        <v>633.47549966838255</v>
      </c>
    </row>
    <row r="22" spans="2:11" x14ac:dyDescent="0.25">
      <c r="B22" s="2" t="s">
        <v>13</v>
      </c>
      <c r="C22" s="3">
        <v>1317.2300000000005</v>
      </c>
      <c r="D22" s="3">
        <v>373.09084249161856</v>
      </c>
      <c r="E22" s="3">
        <v>944.13915750838191</v>
      </c>
      <c r="H22" s="2" t="s">
        <v>16</v>
      </c>
      <c r="I22" s="3">
        <v>1715.25</v>
      </c>
      <c r="J22" s="3">
        <v>1077.9392825298496</v>
      </c>
      <c r="K22" s="3">
        <v>637.31071747015039</v>
      </c>
    </row>
    <row r="23" spans="2:11" x14ac:dyDescent="0.25">
      <c r="B23" s="2" t="s">
        <v>37</v>
      </c>
      <c r="C23" s="3">
        <v>31571.925200000005</v>
      </c>
      <c r="D23" s="3">
        <v>30696.847038926931</v>
      </c>
      <c r="E23" s="3">
        <v>875.07816107307372</v>
      </c>
      <c r="H23" s="2" t="s">
        <v>41</v>
      </c>
      <c r="I23" s="3">
        <v>9645.9920000000002</v>
      </c>
      <c r="J23" s="3">
        <v>8914.1765391300341</v>
      </c>
      <c r="K23" s="3">
        <v>731.81546086996605</v>
      </c>
    </row>
    <row r="24" spans="2:11" x14ac:dyDescent="0.25">
      <c r="B24" s="2" t="s">
        <v>23</v>
      </c>
      <c r="C24" s="3">
        <v>1724.2900000000002</v>
      </c>
      <c r="D24" s="3">
        <v>887.19323431656755</v>
      </c>
      <c r="E24" s="3">
        <v>837.09676568343264</v>
      </c>
      <c r="H24" s="2" t="s">
        <v>22</v>
      </c>
      <c r="I24" s="3">
        <v>5182.76</v>
      </c>
      <c r="J24" s="3">
        <v>4360.5541947966422</v>
      </c>
      <c r="K24" s="3">
        <v>822.20580520335807</v>
      </c>
    </row>
    <row r="25" spans="2:11" x14ac:dyDescent="0.25">
      <c r="B25" s="2" t="s">
        <v>31</v>
      </c>
      <c r="C25" s="3">
        <v>3450.7600000000007</v>
      </c>
      <c r="D25" s="3">
        <v>2620.385201930284</v>
      </c>
      <c r="E25" s="3">
        <v>830.37479806971669</v>
      </c>
      <c r="H25" s="2" t="s">
        <v>31</v>
      </c>
      <c r="I25" s="3">
        <v>3450.7600000000007</v>
      </c>
      <c r="J25" s="3">
        <v>2620.385201930284</v>
      </c>
      <c r="K25" s="3">
        <v>830.37479806971669</v>
      </c>
    </row>
    <row r="26" spans="2:11" x14ac:dyDescent="0.25">
      <c r="B26" s="2" t="s">
        <v>22</v>
      </c>
      <c r="C26" s="3">
        <v>5182.76</v>
      </c>
      <c r="D26" s="3">
        <v>4360.5541947966422</v>
      </c>
      <c r="E26" s="3">
        <v>822.20580520335807</v>
      </c>
      <c r="H26" s="2" t="s">
        <v>23</v>
      </c>
      <c r="I26" s="3">
        <v>1724.2900000000002</v>
      </c>
      <c r="J26" s="3">
        <v>887.19323431656755</v>
      </c>
      <c r="K26" s="3">
        <v>837.09676568343264</v>
      </c>
    </row>
    <row r="27" spans="2:11" x14ac:dyDescent="0.25">
      <c r="B27" s="2" t="s">
        <v>41</v>
      </c>
      <c r="C27" s="3">
        <v>9645.9920000000002</v>
      </c>
      <c r="D27" s="3">
        <v>8914.1765391300341</v>
      </c>
      <c r="E27" s="3">
        <v>731.81546086996605</v>
      </c>
      <c r="H27" s="2" t="s">
        <v>37</v>
      </c>
      <c r="I27" s="3">
        <v>31571.925200000005</v>
      </c>
      <c r="J27" s="3">
        <v>30696.847038926931</v>
      </c>
      <c r="K27" s="3">
        <v>875.07816107307372</v>
      </c>
    </row>
    <row r="28" spans="2:11" x14ac:dyDescent="0.25">
      <c r="B28" s="2" t="s">
        <v>16</v>
      </c>
      <c r="C28" s="3">
        <v>1715.25</v>
      </c>
      <c r="D28" s="3">
        <v>1077.9392825298496</v>
      </c>
      <c r="E28" s="3">
        <v>637.31071747015039</v>
      </c>
      <c r="H28" s="2" t="s">
        <v>13</v>
      </c>
      <c r="I28" s="3">
        <v>1317.2300000000005</v>
      </c>
      <c r="J28" s="3">
        <v>373.09084249161856</v>
      </c>
      <c r="K28" s="3">
        <v>944.13915750838191</v>
      </c>
    </row>
    <row r="29" spans="2:11" x14ac:dyDescent="0.25">
      <c r="B29" s="2" t="s">
        <v>36</v>
      </c>
      <c r="C29" s="3">
        <v>2602.9740000000006</v>
      </c>
      <c r="D29" s="3">
        <v>1969.4985003316181</v>
      </c>
      <c r="E29" s="3">
        <v>633.47549966838255</v>
      </c>
      <c r="H29" s="2" t="s">
        <v>1</v>
      </c>
      <c r="I29" s="3">
        <v>3021.6</v>
      </c>
      <c r="J29" s="3">
        <v>1971.7539904938535</v>
      </c>
      <c r="K29" s="3">
        <v>1049.8460095061464</v>
      </c>
    </row>
    <row r="30" spans="2:11" x14ac:dyDescent="0.25">
      <c r="B30" s="2" t="s">
        <v>20</v>
      </c>
      <c r="C30" s="3">
        <v>10783.004000000003</v>
      </c>
      <c r="D30" s="3">
        <v>10202.289335686142</v>
      </c>
      <c r="E30" s="3">
        <v>580.71466431386034</v>
      </c>
      <c r="H30" s="2" t="s">
        <v>29</v>
      </c>
      <c r="I30" s="3">
        <v>10331.514999999996</v>
      </c>
      <c r="J30" s="3">
        <v>9262.9016179645387</v>
      </c>
      <c r="K30" s="3">
        <v>1068.6133820354571</v>
      </c>
    </row>
    <row r="31" spans="2:11" x14ac:dyDescent="0.25">
      <c r="B31" s="2" t="s">
        <v>24</v>
      </c>
      <c r="C31" s="3">
        <v>2403.7799999999997</v>
      </c>
      <c r="D31" s="3">
        <v>1949.0753444934933</v>
      </c>
      <c r="E31" s="3">
        <v>454.70465550650647</v>
      </c>
      <c r="H31" s="2" t="s">
        <v>32</v>
      </c>
      <c r="I31" s="3">
        <v>1822.299</v>
      </c>
      <c r="J31" s="3">
        <v>720.64433090812713</v>
      </c>
      <c r="K31" s="3">
        <v>1101.6546690918728</v>
      </c>
    </row>
    <row r="32" spans="2:11" x14ac:dyDescent="0.25">
      <c r="B32" s="2" t="s">
        <v>19</v>
      </c>
      <c r="C32" s="3">
        <v>2240.4650000000001</v>
      </c>
      <c r="D32" s="3">
        <v>1830.9885911680517</v>
      </c>
      <c r="E32" s="3">
        <v>409.47640883194845</v>
      </c>
      <c r="H32" s="2" t="s">
        <v>38</v>
      </c>
      <c r="I32" s="3">
        <v>1603.2900000000002</v>
      </c>
      <c r="J32" s="3">
        <v>406.71295110832972</v>
      </c>
      <c r="K32" s="3">
        <v>1196.5770488916705</v>
      </c>
    </row>
    <row r="33" spans="2:11" x14ac:dyDescent="0.25">
      <c r="B33" s="2" t="s">
        <v>66</v>
      </c>
      <c r="C33" s="3">
        <v>547.32999999999993</v>
      </c>
      <c r="D33" s="3">
        <v>143.10997271563403</v>
      </c>
      <c r="E33" s="3">
        <v>404.22002728436587</v>
      </c>
      <c r="H33" s="2" t="s">
        <v>33</v>
      </c>
      <c r="I33" s="3">
        <v>25974.071000000007</v>
      </c>
      <c r="J33" s="3">
        <v>24661.608220231756</v>
      </c>
      <c r="K33" s="3">
        <v>1312.4627797682515</v>
      </c>
    </row>
    <row r="34" spans="2:11" x14ac:dyDescent="0.25">
      <c r="B34" s="2" t="s">
        <v>3</v>
      </c>
      <c r="C34" s="3">
        <v>1274.7299999999998</v>
      </c>
      <c r="D34" s="3">
        <v>899.48698773249396</v>
      </c>
      <c r="E34" s="3">
        <v>375.24301226750583</v>
      </c>
      <c r="H34" s="2" t="s">
        <v>34</v>
      </c>
      <c r="I34" s="3">
        <v>2754.46</v>
      </c>
      <c r="J34" s="3">
        <v>1101.3768210927878</v>
      </c>
      <c r="K34" s="3">
        <v>1653.0831789072122</v>
      </c>
    </row>
    <row r="35" spans="2:11" x14ac:dyDescent="0.25">
      <c r="B35" s="2" t="s">
        <v>7</v>
      </c>
      <c r="C35" s="3">
        <v>2418.96</v>
      </c>
      <c r="D35" s="3">
        <v>2171.6390294373564</v>
      </c>
      <c r="E35" s="3">
        <v>247.32097056264365</v>
      </c>
      <c r="H35" s="2" t="s">
        <v>12</v>
      </c>
      <c r="I35" s="3">
        <v>18894.527000000002</v>
      </c>
      <c r="J35" s="3">
        <v>17200.240737813139</v>
      </c>
      <c r="K35" s="3">
        <v>1694.2862621868626</v>
      </c>
    </row>
    <row r="36" spans="2:11" x14ac:dyDescent="0.25">
      <c r="B36" s="2" t="s">
        <v>14</v>
      </c>
      <c r="C36" s="3">
        <v>294.87</v>
      </c>
      <c r="D36" s="3">
        <v>89.167352180392214</v>
      </c>
      <c r="E36" s="3">
        <v>205.70264781960779</v>
      </c>
      <c r="H36" s="2" t="s">
        <v>9</v>
      </c>
      <c r="I36" s="3">
        <v>8027.0935000000009</v>
      </c>
      <c r="J36" s="3">
        <v>6250.2685197390774</v>
      </c>
      <c r="K36" s="3">
        <v>1776.8249802609234</v>
      </c>
    </row>
    <row r="37" spans="2:11" x14ac:dyDescent="0.25">
      <c r="B37" s="2" t="s">
        <v>15</v>
      </c>
      <c r="C37" s="3">
        <v>351.59</v>
      </c>
      <c r="D37" s="3">
        <v>276.95171074007277</v>
      </c>
      <c r="E37" s="3">
        <v>74.638289259927205</v>
      </c>
      <c r="H37" s="2" t="s">
        <v>18</v>
      </c>
      <c r="I37" s="3">
        <v>3721.8310000000001</v>
      </c>
      <c r="J37" s="3">
        <v>1879.9390527369658</v>
      </c>
      <c r="K37" s="3">
        <v>1841.8919472630344</v>
      </c>
    </row>
    <row r="38" spans="2:11" x14ac:dyDescent="0.25">
      <c r="B38" s="2" t="s">
        <v>35</v>
      </c>
      <c r="C38" s="3">
        <v>502.47999999999996</v>
      </c>
      <c r="D38" s="3">
        <v>503.62532280798791</v>
      </c>
      <c r="E38" s="3">
        <v>-1.1453228079879523</v>
      </c>
      <c r="H38" s="2" t="s">
        <v>10</v>
      </c>
      <c r="I38" s="3">
        <v>10529.53</v>
      </c>
      <c r="J38" s="3">
        <v>8423.406962539977</v>
      </c>
      <c r="K38" s="3">
        <v>2106.1230374600236</v>
      </c>
    </row>
    <row r="39" spans="2:11" x14ac:dyDescent="0.25">
      <c r="B39" s="2" t="s">
        <v>8</v>
      </c>
      <c r="C39" s="3">
        <v>83.15</v>
      </c>
      <c r="D39" s="3">
        <v>88.532608799160215</v>
      </c>
      <c r="E39" s="3">
        <v>-5.3826087991602094</v>
      </c>
      <c r="H39" s="2" t="s">
        <v>5</v>
      </c>
      <c r="I39" s="3">
        <v>8025.523000000001</v>
      </c>
      <c r="J39" s="3">
        <v>5285.025688062512</v>
      </c>
      <c r="K39" s="3">
        <v>2740.497311937489</v>
      </c>
    </row>
    <row r="40" spans="2:11" x14ac:dyDescent="0.25">
      <c r="B40" s="2" t="s">
        <v>11</v>
      </c>
      <c r="C40" s="3">
        <v>1183.4859999999999</v>
      </c>
      <c r="D40" s="3">
        <v>1198.3318434946048</v>
      </c>
      <c r="E40" s="3">
        <v>-14.845843494604878</v>
      </c>
      <c r="H40" s="2" t="s">
        <v>30</v>
      </c>
      <c r="I40" s="3">
        <v>11184.278</v>
      </c>
      <c r="J40" s="3">
        <v>8068.6755059139832</v>
      </c>
      <c r="K40" s="3">
        <v>3115.602494086017</v>
      </c>
    </row>
    <row r="41" spans="2:11" x14ac:dyDescent="0.25">
      <c r="B41" s="2" t="s">
        <v>17</v>
      </c>
      <c r="C41" s="3">
        <v>262.76</v>
      </c>
      <c r="D41" s="3">
        <v>412.34797888988436</v>
      </c>
      <c r="E41" s="3">
        <v>-149.58797888988437</v>
      </c>
      <c r="H41" s="2" t="s">
        <v>25</v>
      </c>
      <c r="I41" s="3">
        <v>4232.7880000000005</v>
      </c>
      <c r="J41" s="3">
        <v>799.51011838495606</v>
      </c>
      <c r="K41" s="3">
        <v>3433.2778816150444</v>
      </c>
    </row>
    <row r="42" spans="2:11" x14ac:dyDescent="0.25">
      <c r="B42" s="2" t="s">
        <v>26</v>
      </c>
      <c r="C42" s="3">
        <v>912.45999999999992</v>
      </c>
      <c r="D42" s="3">
        <v>1166.268294807265</v>
      </c>
      <c r="E42" s="3">
        <v>-253.80829480726504</v>
      </c>
      <c r="H42" s="2" t="s">
        <v>42</v>
      </c>
      <c r="I42" s="3">
        <v>7189.74</v>
      </c>
      <c r="J42" s="3">
        <v>3175.0625913577437</v>
      </c>
      <c r="K42" s="3">
        <v>4014.6774086422561</v>
      </c>
    </row>
    <row r="43" spans="2:11" x14ac:dyDescent="0.25">
      <c r="B43" s="2" t="s">
        <v>6</v>
      </c>
      <c r="C43" s="3">
        <v>1898.7270000000001</v>
      </c>
      <c r="D43" s="3">
        <v>2176.8629914472854</v>
      </c>
      <c r="E43" s="3">
        <v>-278.13599144728528</v>
      </c>
      <c r="H43" s="2" t="s">
        <v>40</v>
      </c>
      <c r="I43" s="3">
        <v>20500.720000000016</v>
      </c>
      <c r="J43" s="3">
        <v>15121.505322979338</v>
      </c>
      <c r="K43" s="3">
        <v>5379.2146770206782</v>
      </c>
    </row>
    <row r="44" spans="2:11" x14ac:dyDescent="0.25">
      <c r="B44" s="2" t="s">
        <v>2</v>
      </c>
      <c r="C44" s="3">
        <v>4382.982</v>
      </c>
      <c r="D44" s="3">
        <v>4813.4297464157335</v>
      </c>
      <c r="E44" s="3">
        <v>-430.44774641573349</v>
      </c>
      <c r="H44" s="2" t="s">
        <v>27</v>
      </c>
      <c r="I44" s="3">
        <v>12921.631999999992</v>
      </c>
      <c r="J44" s="3">
        <v>3894.155040913266</v>
      </c>
      <c r="K44" s="3">
        <v>9027.4769590867254</v>
      </c>
    </row>
    <row r="45" spans="2:11" x14ac:dyDescent="0.25">
      <c r="B45" s="2" t="s">
        <v>39</v>
      </c>
      <c r="C45" s="3">
        <v>2967.06</v>
      </c>
      <c r="D45" s="3">
        <v>3482.3678999338954</v>
      </c>
      <c r="E45" s="3">
        <v>-515.30789993389544</v>
      </c>
      <c r="H45" s="2" t="s">
        <v>28</v>
      </c>
      <c r="I45" s="3">
        <v>47368.644000000008</v>
      </c>
      <c r="J45" s="3">
        <v>33631.045011889742</v>
      </c>
      <c r="K45" s="3">
        <v>13737.598988110265</v>
      </c>
    </row>
    <row r="46" spans="2:11" x14ac:dyDescent="0.25">
      <c r="B46" s="2" t="s">
        <v>21</v>
      </c>
      <c r="C46" s="3">
        <v>1369.67</v>
      </c>
      <c r="D46" s="3">
        <v>1927.9050634606979</v>
      </c>
      <c r="E46" s="3">
        <v>-558.2350634606978</v>
      </c>
      <c r="H46" s="2" t="s">
        <v>4</v>
      </c>
      <c r="I46" s="3">
        <v>83914.617500000022</v>
      </c>
      <c r="J46" s="3">
        <v>64094.810641085023</v>
      </c>
      <c r="K46" s="3">
        <v>19819.806858914999</v>
      </c>
    </row>
    <row r="47" spans="2:11" x14ac:dyDescent="0.25">
      <c r="B47" s="2" t="s">
        <v>43</v>
      </c>
      <c r="C47" s="3">
        <v>373106.84419999982</v>
      </c>
      <c r="D47" s="3">
        <v>290180.70803387882</v>
      </c>
      <c r="E47" s="3">
        <v>82926.136166120996</v>
      </c>
      <c r="H47" s="2" t="s">
        <v>43</v>
      </c>
      <c r="I47" s="3">
        <v>373106.84419999982</v>
      </c>
      <c r="J47" s="3">
        <v>290180.70803387882</v>
      </c>
      <c r="K47" s="3">
        <v>82926.136166120996</v>
      </c>
    </row>
  </sheetData>
  <phoneticPr fontId="4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80D059A4-3D2F-4C41-8ACD-6096486CCE23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Wireframe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Rushan Rafiq</dc:creator>
  <cp:lastModifiedBy>Rushan Rafiq</cp:lastModifiedBy>
  <dcterms:created xsi:type="dcterms:W3CDTF">2015-06-05T18:17:20Z</dcterms:created>
  <dcterms:modified xsi:type="dcterms:W3CDTF">2025-08-14T21:00:36Z</dcterms:modified>
</cp:coreProperties>
</file>