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2. Excel top 10/01. Project Files/Exercise Files/"/>
    </mc:Choice>
  </mc:AlternateContent>
  <xr:revisionPtr revIDLastSave="201" documentId="13_ncr:1_{AC49F573-37FF-4217-94BB-04010D8BBD92}" xr6:coauthVersionLast="47" xr6:coauthVersionMax="47" xr10:uidLastSave="{50AD2A15-B1EA-4EC0-9B15-51D2F4E3F9AE}"/>
  <bookViews>
    <workbookView xWindow="-28965" yWindow="-120" windowWidth="29130" windowHeight="16530" activeTab="6" xr2:uid="{00000000-000D-0000-FFFF-FFFF00000000}"/>
  </bookViews>
  <sheets>
    <sheet name="Basic_Arthmt" sheetId="1" r:id="rId1"/>
    <sheet name="SumIf" sheetId="3" r:id="rId2"/>
    <sheet name="SumIfs" sheetId="4" r:id="rId3"/>
    <sheet name="Sum_Product" sheetId="2" r:id="rId4"/>
    <sheet name="IF" sheetId="5" r:id="rId5"/>
    <sheet name="Countif" sheetId="6" r:id="rId6"/>
    <sheet name="Lookup" sheetId="7" r:id="rId7"/>
    <sheet name="Concat" sheetId="8" r:id="rId8"/>
    <sheet name="LEN" sheetId="9" r:id="rId9"/>
    <sheet name="Left - Right" sheetId="10" r:id="rId10"/>
    <sheet name="Today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1" l="1"/>
  <c r="E10" i="11"/>
  <c r="E11" i="11"/>
  <c r="E12" i="11"/>
  <c r="E15" i="11"/>
  <c r="E16" i="11"/>
  <c r="I2" i="11"/>
  <c r="D3" i="11"/>
  <c r="E3" i="11" s="1"/>
  <c r="D4" i="11"/>
  <c r="E4" i="11" s="1"/>
  <c r="D5" i="11"/>
  <c r="E5" i="11" s="1"/>
  <c r="D6" i="11"/>
  <c r="E6" i="11" s="1"/>
  <c r="D7" i="11"/>
  <c r="E7" i="11" s="1"/>
  <c r="D8" i="11"/>
  <c r="E8" i="11" s="1"/>
  <c r="D9" i="11"/>
  <c r="D10" i="11"/>
  <c r="D11" i="11"/>
  <c r="D12" i="11"/>
  <c r="D13" i="11"/>
  <c r="E13" i="11" s="1"/>
  <c r="D14" i="11"/>
  <c r="E14" i="11" s="1"/>
  <c r="D15" i="11"/>
  <c r="D16" i="11"/>
  <c r="D2" i="11"/>
  <c r="E2" i="11" s="1"/>
  <c r="G5" i="10"/>
  <c r="G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4" i="10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4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4" i="9"/>
  <c r="C3" i="8"/>
  <c r="C4" i="8"/>
  <c r="C5" i="8"/>
  <c r="C6" i="8"/>
  <c r="C7" i="8"/>
  <c r="C8" i="8"/>
  <c r="C9" i="8"/>
  <c r="C10" i="8"/>
  <c r="C11" i="8"/>
  <c r="C2" i="8"/>
  <c r="G6" i="7"/>
  <c r="G7" i="7"/>
  <c r="G5" i="7"/>
  <c r="C11" i="6"/>
  <c r="C10" i="6"/>
  <c r="C9" i="6"/>
  <c r="C8" i="6"/>
  <c r="C7" i="6"/>
  <c r="C6" i="6"/>
  <c r="C5" i="6"/>
  <c r="C4" i="6"/>
  <c r="C3" i="6"/>
  <c r="C2" i="6"/>
  <c r="C3" i="5"/>
  <c r="C4" i="5"/>
  <c r="C5" i="5"/>
  <c r="C6" i="5"/>
  <c r="C7" i="5"/>
  <c r="C8" i="5"/>
  <c r="C9" i="5"/>
  <c r="C10" i="5"/>
  <c r="C11" i="5"/>
  <c r="C2" i="5"/>
  <c r="C14" i="5" s="1"/>
  <c r="C33" i="2"/>
  <c r="I6" i="4"/>
  <c r="I7" i="4"/>
  <c r="H7" i="3"/>
  <c r="H6" i="3"/>
  <c r="C35" i="1"/>
  <c r="C33" i="1"/>
</calcChain>
</file>

<file path=xl/sharedStrings.xml><?xml version="1.0" encoding="utf-8"?>
<sst xmlns="http://schemas.openxmlformats.org/spreadsheetml/2006/main" count="406" uniqueCount="105">
  <si>
    <t>Name</t>
  </si>
  <si>
    <t>Sales Amount</t>
  </si>
  <si>
    <t>Month</t>
  </si>
  <si>
    <t>Emily Johnson</t>
  </si>
  <si>
    <t>Olivia Smith</t>
  </si>
  <si>
    <t>Ava Brown</t>
  </si>
  <si>
    <t>Sophia Davis</t>
  </si>
  <si>
    <t>Mia Wilson</t>
  </si>
  <si>
    <t>James Anderson</t>
  </si>
  <si>
    <t>Michael Clark</t>
  </si>
  <si>
    <t>Ethan Harris</t>
  </si>
  <si>
    <t>Jacob Lewis</t>
  </si>
  <si>
    <t>William Walker</t>
  </si>
  <si>
    <t>Jan</t>
  </si>
  <si>
    <t>Feb</t>
  </si>
  <si>
    <t>Mar</t>
  </si>
  <si>
    <t>Sum of Sales</t>
  </si>
  <si>
    <t>Average of Sales</t>
  </si>
  <si>
    <t>Sales Quantity</t>
  </si>
  <si>
    <t>Sales Price</t>
  </si>
  <si>
    <t>SalesPerson</t>
  </si>
  <si>
    <t>Total Sales</t>
  </si>
  <si>
    <t>Bonus Eligible</t>
  </si>
  <si>
    <t>How many people will get bonus</t>
  </si>
  <si>
    <t>How much is the sales for the following employees:</t>
  </si>
  <si>
    <t>Employee Name</t>
  </si>
  <si>
    <t>Emily</t>
  </si>
  <si>
    <t>Johnson</t>
  </si>
  <si>
    <t>James</t>
  </si>
  <si>
    <t>Anderson</t>
  </si>
  <si>
    <t>Olivia</t>
  </si>
  <si>
    <t>Smith</t>
  </si>
  <si>
    <t>Michael</t>
  </si>
  <si>
    <t>Clark</t>
  </si>
  <si>
    <t>Ava</t>
  </si>
  <si>
    <t>Brown</t>
  </si>
  <si>
    <t>Ethan</t>
  </si>
  <si>
    <t>Harris</t>
  </si>
  <si>
    <t>Sophia</t>
  </si>
  <si>
    <t>Davis</t>
  </si>
  <si>
    <t>Jacob</t>
  </si>
  <si>
    <t>Lewis</t>
  </si>
  <si>
    <t>Mia</t>
  </si>
  <si>
    <t>Wilson</t>
  </si>
  <si>
    <t>William</t>
  </si>
  <si>
    <t>Walker</t>
  </si>
  <si>
    <t>First Name</t>
  </si>
  <si>
    <t>Last Name</t>
  </si>
  <si>
    <t>Full Name</t>
  </si>
  <si>
    <t>Employee Code</t>
  </si>
  <si>
    <t>Sales</t>
  </si>
  <si>
    <t>LEN</t>
  </si>
  <si>
    <t>Valid / Invalid</t>
  </si>
  <si>
    <t>USA84920</t>
  </si>
  <si>
    <t>CAN37418</t>
  </si>
  <si>
    <t>AUS93827</t>
  </si>
  <si>
    <t>IND12843</t>
  </si>
  <si>
    <t>USA56291</t>
  </si>
  <si>
    <t>CAN74029</t>
  </si>
  <si>
    <t>AUS39284</t>
  </si>
  <si>
    <t>IND65728</t>
  </si>
  <si>
    <t>USA10482</t>
  </si>
  <si>
    <t>CAN39821</t>
  </si>
  <si>
    <t>AUS28374</t>
  </si>
  <si>
    <t>IND47582</t>
  </si>
  <si>
    <t>USA73190</t>
  </si>
  <si>
    <t>CAN18472</t>
  </si>
  <si>
    <t>AUS50293</t>
  </si>
  <si>
    <t>IND60418</t>
  </si>
  <si>
    <t>USA99827</t>
  </si>
  <si>
    <t>CAN24791</t>
  </si>
  <si>
    <t>AUS83741</t>
  </si>
  <si>
    <t>IND15903</t>
  </si>
  <si>
    <t>Country Code</t>
  </si>
  <si>
    <t>Customer Name</t>
  </si>
  <si>
    <t>Amount Receivable</t>
  </si>
  <si>
    <t>Due Date</t>
  </si>
  <si>
    <t>$1,250</t>
  </si>
  <si>
    <t>$2,300</t>
  </si>
  <si>
    <t>$3,750</t>
  </si>
  <si>
    <t>$900</t>
  </si>
  <si>
    <t>$1,875</t>
  </si>
  <si>
    <t>$2,150</t>
  </si>
  <si>
    <t>$1,600</t>
  </si>
  <si>
    <t>$950</t>
  </si>
  <si>
    <t>$3,100</t>
  </si>
  <si>
    <t>$675</t>
  </si>
  <si>
    <t>Isabella Martinez</t>
  </si>
  <si>
    <t>$1,980</t>
  </si>
  <si>
    <t>Daniel White</t>
  </si>
  <si>
    <t>$2,250</t>
  </si>
  <si>
    <t>Harper Scott</t>
  </si>
  <si>
    <t>$1,300</t>
  </si>
  <si>
    <t>Benjamin King</t>
  </si>
  <si>
    <t>$2,775</t>
  </si>
  <si>
    <t>Charlotte Hall</t>
  </si>
  <si>
    <t>$850</t>
  </si>
  <si>
    <t>Days since due date</t>
  </si>
  <si>
    <t>Overdue</t>
  </si>
  <si>
    <t>Sales Value</t>
  </si>
  <si>
    <t>Bonus Threshold</t>
  </si>
  <si>
    <t>How many will get bonus?</t>
  </si>
  <si>
    <t>Country</t>
  </si>
  <si>
    <t>USA</t>
  </si>
  <si>
    <t>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</si>
</sst>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43" fontId="0" fillId="0" borderId="0" xfId="1" applyFont="1"/>
    <xf numFmtId="164" fontId="0" fillId="0" borderId="0" xfId="1" applyNumberFormat="1" applyFont="1"/>
    <xf numFmtId="0" fontId="0" fillId="2" borderId="0" xfId="0" applyFill="1"/>
    <xf numFmtId="164" fontId="0" fillId="2" borderId="0" xfId="1" applyNumberFormat="1" applyFont="1" applyFill="1"/>
    <xf numFmtId="164" fontId="0" fillId="2" borderId="0" xfId="0" applyNumberFormat="1" applyFill="1"/>
    <xf numFmtId="164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38" fontId="0" fillId="2" borderId="0" xfId="1" applyNumberFormat="1" applyFont="1" applyFill="1"/>
    <xf numFmtId="0" fontId="0" fillId="0" borderId="0" xfId="0" applyAlignment="1">
      <alignment horizontal="right" vertical="center"/>
    </xf>
    <xf numFmtId="1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workbookViewId="0">
      <selection activeCell="C36" sqref="C36"/>
    </sheetView>
  </sheetViews>
  <sheetFormatPr defaultRowHeight="15" x14ac:dyDescent="0.25"/>
  <cols>
    <col min="1" max="1" width="15.5703125" bestFit="1" customWidth="1"/>
    <col min="3" max="3" width="10.5703125" bestFit="1" customWidth="1"/>
  </cols>
  <sheetData>
    <row r="1" spans="1:3" x14ac:dyDescent="0.25">
      <c r="A1" t="s">
        <v>0</v>
      </c>
      <c r="B1" t="s">
        <v>2</v>
      </c>
      <c r="C1" t="s">
        <v>1</v>
      </c>
    </row>
    <row r="2" spans="1:3" x14ac:dyDescent="0.25">
      <c r="A2" t="s">
        <v>3</v>
      </c>
      <c r="B2" t="s">
        <v>13</v>
      </c>
      <c r="C2" s="2">
        <v>10846</v>
      </c>
    </row>
    <row r="3" spans="1:3" x14ac:dyDescent="0.25">
      <c r="A3" t="s">
        <v>8</v>
      </c>
      <c r="B3" t="s">
        <v>13</v>
      </c>
      <c r="C3" s="2">
        <v>17713</v>
      </c>
    </row>
    <row r="4" spans="1:3" x14ac:dyDescent="0.25">
      <c r="A4" t="s">
        <v>4</v>
      </c>
      <c r="B4" t="s">
        <v>13</v>
      </c>
      <c r="C4" s="2">
        <v>17097</v>
      </c>
    </row>
    <row r="5" spans="1:3" x14ac:dyDescent="0.25">
      <c r="A5" t="s">
        <v>9</v>
      </c>
      <c r="B5" t="s">
        <v>13</v>
      </c>
      <c r="C5" s="2">
        <v>10985</v>
      </c>
    </row>
    <row r="6" spans="1:3" x14ac:dyDescent="0.25">
      <c r="A6" t="s">
        <v>5</v>
      </c>
      <c r="B6" t="s">
        <v>13</v>
      </c>
      <c r="C6" s="2">
        <v>17221</v>
      </c>
    </row>
    <row r="7" spans="1:3" x14ac:dyDescent="0.25">
      <c r="A7" t="s">
        <v>10</v>
      </c>
      <c r="B7" t="s">
        <v>13</v>
      </c>
      <c r="C7" s="2">
        <v>11780</v>
      </c>
    </row>
    <row r="8" spans="1:3" x14ac:dyDescent="0.25">
      <c r="A8" t="s">
        <v>6</v>
      </c>
      <c r="B8" t="s">
        <v>13</v>
      </c>
      <c r="C8" s="2">
        <v>19882</v>
      </c>
    </row>
    <row r="9" spans="1:3" x14ac:dyDescent="0.25">
      <c r="A9" t="s">
        <v>11</v>
      </c>
      <c r="B9" t="s">
        <v>13</v>
      </c>
      <c r="C9" s="2">
        <v>10555</v>
      </c>
    </row>
    <row r="10" spans="1:3" x14ac:dyDescent="0.25">
      <c r="A10" t="s">
        <v>7</v>
      </c>
      <c r="B10" t="s">
        <v>13</v>
      </c>
      <c r="C10" s="2">
        <v>14352</v>
      </c>
    </row>
    <row r="11" spans="1:3" x14ac:dyDescent="0.25">
      <c r="A11" t="s">
        <v>12</v>
      </c>
      <c r="B11" t="s">
        <v>13</v>
      </c>
      <c r="C11" s="2">
        <v>12787</v>
      </c>
    </row>
    <row r="12" spans="1:3" x14ac:dyDescent="0.25">
      <c r="A12" t="s">
        <v>3</v>
      </c>
      <c r="B12" t="s">
        <v>14</v>
      </c>
      <c r="C12" s="2">
        <v>19744</v>
      </c>
    </row>
    <row r="13" spans="1:3" x14ac:dyDescent="0.25">
      <c r="A13" t="s">
        <v>8</v>
      </c>
      <c r="B13" t="s">
        <v>14</v>
      </c>
      <c r="C13" s="2">
        <v>12721</v>
      </c>
    </row>
    <row r="14" spans="1:3" x14ac:dyDescent="0.25">
      <c r="A14" t="s">
        <v>4</v>
      </c>
      <c r="B14" t="s">
        <v>14</v>
      </c>
      <c r="C14" s="2">
        <v>17355</v>
      </c>
    </row>
    <row r="15" spans="1:3" x14ac:dyDescent="0.25">
      <c r="A15" t="s">
        <v>9</v>
      </c>
      <c r="B15" t="s">
        <v>14</v>
      </c>
      <c r="C15" s="2">
        <v>13209</v>
      </c>
    </row>
    <row r="16" spans="1:3" x14ac:dyDescent="0.25">
      <c r="A16" t="s">
        <v>5</v>
      </c>
      <c r="B16" t="s">
        <v>14</v>
      </c>
      <c r="C16" s="2">
        <v>15019</v>
      </c>
    </row>
    <row r="17" spans="1:3" x14ac:dyDescent="0.25">
      <c r="A17" t="s">
        <v>10</v>
      </c>
      <c r="B17" t="s">
        <v>14</v>
      </c>
      <c r="C17" s="2">
        <v>13571</v>
      </c>
    </row>
    <row r="18" spans="1:3" x14ac:dyDescent="0.25">
      <c r="A18" t="s">
        <v>6</v>
      </c>
      <c r="B18" t="s">
        <v>14</v>
      </c>
      <c r="C18" s="2">
        <v>18971</v>
      </c>
    </row>
    <row r="19" spans="1:3" x14ac:dyDescent="0.25">
      <c r="A19" t="s">
        <v>11</v>
      </c>
      <c r="B19" t="s">
        <v>14</v>
      </c>
      <c r="C19" s="2">
        <v>19146</v>
      </c>
    </row>
    <row r="20" spans="1:3" x14ac:dyDescent="0.25">
      <c r="A20" t="s">
        <v>7</v>
      </c>
      <c r="B20" t="s">
        <v>14</v>
      </c>
      <c r="C20" s="2">
        <v>13712</v>
      </c>
    </row>
    <row r="21" spans="1:3" x14ac:dyDescent="0.25">
      <c r="A21" t="s">
        <v>12</v>
      </c>
      <c r="B21" t="s">
        <v>14</v>
      </c>
      <c r="C21" s="2">
        <v>17497</v>
      </c>
    </row>
    <row r="22" spans="1:3" x14ac:dyDescent="0.25">
      <c r="A22" t="s">
        <v>3</v>
      </c>
      <c r="B22" t="s">
        <v>15</v>
      </c>
      <c r="C22" s="2">
        <v>16995</v>
      </c>
    </row>
    <row r="23" spans="1:3" x14ac:dyDescent="0.25">
      <c r="A23" t="s">
        <v>8</v>
      </c>
      <c r="B23" t="s">
        <v>15</v>
      </c>
      <c r="C23" s="2">
        <v>10413</v>
      </c>
    </row>
    <row r="24" spans="1:3" x14ac:dyDescent="0.25">
      <c r="A24" t="s">
        <v>4</v>
      </c>
      <c r="B24" t="s">
        <v>15</v>
      </c>
      <c r="C24" s="2">
        <v>12180</v>
      </c>
    </row>
    <row r="25" spans="1:3" x14ac:dyDescent="0.25">
      <c r="A25" t="s">
        <v>9</v>
      </c>
      <c r="B25" t="s">
        <v>15</v>
      </c>
      <c r="C25" s="2">
        <v>11149</v>
      </c>
    </row>
    <row r="26" spans="1:3" x14ac:dyDescent="0.25">
      <c r="A26" t="s">
        <v>5</v>
      </c>
      <c r="B26" t="s">
        <v>15</v>
      </c>
      <c r="C26" s="2">
        <v>10565</v>
      </c>
    </row>
    <row r="27" spans="1:3" x14ac:dyDescent="0.25">
      <c r="A27" t="s">
        <v>10</v>
      </c>
      <c r="B27" t="s">
        <v>15</v>
      </c>
      <c r="C27" s="2">
        <v>14014</v>
      </c>
    </row>
    <row r="28" spans="1:3" x14ac:dyDescent="0.25">
      <c r="A28" t="s">
        <v>6</v>
      </c>
      <c r="B28" t="s">
        <v>15</v>
      </c>
      <c r="C28" s="2">
        <v>12184</v>
      </c>
    </row>
    <row r="29" spans="1:3" x14ac:dyDescent="0.25">
      <c r="A29" t="s">
        <v>11</v>
      </c>
      <c r="B29" t="s">
        <v>15</v>
      </c>
      <c r="C29" s="2">
        <v>14838</v>
      </c>
    </row>
    <row r="30" spans="1:3" x14ac:dyDescent="0.25">
      <c r="A30" t="s">
        <v>7</v>
      </c>
      <c r="B30" t="s">
        <v>15</v>
      </c>
      <c r="C30" s="2">
        <v>12518</v>
      </c>
    </row>
    <row r="31" spans="1:3" x14ac:dyDescent="0.25">
      <c r="A31" t="s">
        <v>12</v>
      </c>
      <c r="B31" t="s">
        <v>15</v>
      </c>
      <c r="C31" s="2">
        <v>13418</v>
      </c>
    </row>
    <row r="33" spans="1:3" x14ac:dyDescent="0.25">
      <c r="A33" t="s">
        <v>16</v>
      </c>
      <c r="C33" s="5">
        <f>SUM(C2:C32)</f>
        <v>432437</v>
      </c>
    </row>
    <row r="35" spans="1:3" x14ac:dyDescent="0.25">
      <c r="A35" t="s">
        <v>17</v>
      </c>
      <c r="C35" s="5">
        <f>AVERAGE(C2:C31)</f>
        <v>14414.566666666668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8DE4A-4754-434B-9941-76A087968DAE}">
  <dimension ref="A1:H35"/>
  <sheetViews>
    <sheetView workbookViewId="0">
      <selection activeCell="H7" sqref="H7"/>
    </sheetView>
  </sheetViews>
  <sheetFormatPr defaultRowHeight="15" x14ac:dyDescent="0.25"/>
  <cols>
    <col min="1" max="1" width="15.5703125" bestFit="1" customWidth="1"/>
    <col min="3" max="3" width="10.5703125" bestFit="1" customWidth="1"/>
    <col min="7" max="7" width="15.5703125" bestFit="1" customWidth="1"/>
    <col min="8" max="8" width="10.42578125" bestFit="1" customWidth="1"/>
  </cols>
  <sheetData>
    <row r="1" spans="1:8" x14ac:dyDescent="0.25">
      <c r="A1" t="s">
        <v>0</v>
      </c>
      <c r="B1" t="s">
        <v>2</v>
      </c>
      <c r="C1" t="s">
        <v>1</v>
      </c>
    </row>
    <row r="2" spans="1:8" x14ac:dyDescent="0.25">
      <c r="A2" t="s">
        <v>3</v>
      </c>
      <c r="B2" t="s">
        <v>13</v>
      </c>
      <c r="C2" s="2">
        <v>10846</v>
      </c>
    </row>
    <row r="3" spans="1:8" x14ac:dyDescent="0.25">
      <c r="A3" t="s">
        <v>8</v>
      </c>
      <c r="B3" t="s">
        <v>13</v>
      </c>
      <c r="C3" s="2">
        <v>17713</v>
      </c>
    </row>
    <row r="4" spans="1:8" x14ac:dyDescent="0.25">
      <c r="A4" t="s">
        <v>4</v>
      </c>
      <c r="B4" t="s">
        <v>13</v>
      </c>
      <c r="C4" s="2">
        <v>17097</v>
      </c>
    </row>
    <row r="5" spans="1:8" x14ac:dyDescent="0.25">
      <c r="A5" t="s">
        <v>9</v>
      </c>
      <c r="B5" t="s">
        <v>13</v>
      </c>
      <c r="C5" s="2">
        <v>10985</v>
      </c>
      <c r="G5" t="s">
        <v>20</v>
      </c>
      <c r="H5" t="s">
        <v>21</v>
      </c>
    </row>
    <row r="6" spans="1:8" x14ac:dyDescent="0.25">
      <c r="A6" t="s">
        <v>5</v>
      </c>
      <c r="B6" t="s">
        <v>13</v>
      </c>
      <c r="C6" s="2">
        <v>17221</v>
      </c>
      <c r="G6" t="s">
        <v>5</v>
      </c>
      <c r="H6" s="4">
        <f>SUMIF($A$2:$A$31,G6,$C$2:$C$31)</f>
        <v>42805</v>
      </c>
    </row>
    <row r="7" spans="1:8" x14ac:dyDescent="0.25">
      <c r="A7" t="s">
        <v>10</v>
      </c>
      <c r="B7" t="s">
        <v>13</v>
      </c>
      <c r="C7" s="2">
        <v>11780</v>
      </c>
      <c r="G7" t="s">
        <v>8</v>
      </c>
      <c r="H7" s="4">
        <f>SUMIF($A$2:$A$31,G7,$C$2:$C$31)</f>
        <v>40847</v>
      </c>
    </row>
    <row r="8" spans="1:8" x14ac:dyDescent="0.25">
      <c r="A8" t="s">
        <v>6</v>
      </c>
      <c r="B8" t="s">
        <v>13</v>
      </c>
      <c r="C8" s="2">
        <v>19882</v>
      </c>
    </row>
    <row r="9" spans="1:8" x14ac:dyDescent="0.25">
      <c r="A9" t="s">
        <v>11</v>
      </c>
      <c r="B9" t="s">
        <v>13</v>
      </c>
      <c r="C9" s="2">
        <v>10555</v>
      </c>
    </row>
    <row r="10" spans="1:8" x14ac:dyDescent="0.25">
      <c r="A10" t="s">
        <v>7</v>
      </c>
      <c r="B10" t="s">
        <v>13</v>
      </c>
      <c r="C10" s="2">
        <v>14352</v>
      </c>
    </row>
    <row r="11" spans="1:8" x14ac:dyDescent="0.25">
      <c r="A11" t="s">
        <v>12</v>
      </c>
      <c r="B11" t="s">
        <v>13</v>
      </c>
      <c r="C11" s="2">
        <v>12787</v>
      </c>
    </row>
    <row r="12" spans="1:8" x14ac:dyDescent="0.25">
      <c r="A12" t="s">
        <v>3</v>
      </c>
      <c r="B12" t="s">
        <v>14</v>
      </c>
      <c r="C12" s="2">
        <v>19744</v>
      </c>
    </row>
    <row r="13" spans="1:8" x14ac:dyDescent="0.25">
      <c r="A13" t="s">
        <v>8</v>
      </c>
      <c r="B13" t="s">
        <v>14</v>
      </c>
      <c r="C13" s="2">
        <v>12721</v>
      </c>
    </row>
    <row r="14" spans="1:8" x14ac:dyDescent="0.25">
      <c r="A14" t="s">
        <v>4</v>
      </c>
      <c r="B14" t="s">
        <v>14</v>
      </c>
      <c r="C14" s="2">
        <v>17355</v>
      </c>
    </row>
    <row r="15" spans="1:8" x14ac:dyDescent="0.25">
      <c r="A15" t="s">
        <v>9</v>
      </c>
      <c r="B15" t="s">
        <v>14</v>
      </c>
      <c r="C15" s="2">
        <v>13209</v>
      </c>
    </row>
    <row r="16" spans="1:8" x14ac:dyDescent="0.25">
      <c r="A16" t="s">
        <v>5</v>
      </c>
      <c r="B16" t="s">
        <v>14</v>
      </c>
      <c r="C16" s="2">
        <v>15019</v>
      </c>
    </row>
    <row r="17" spans="1:3" x14ac:dyDescent="0.25">
      <c r="A17" t="s">
        <v>10</v>
      </c>
      <c r="B17" t="s">
        <v>14</v>
      </c>
      <c r="C17" s="2">
        <v>13571</v>
      </c>
    </row>
    <row r="18" spans="1:3" x14ac:dyDescent="0.25">
      <c r="A18" t="s">
        <v>6</v>
      </c>
      <c r="B18" t="s">
        <v>14</v>
      </c>
      <c r="C18" s="2">
        <v>18971</v>
      </c>
    </row>
    <row r="19" spans="1:3" x14ac:dyDescent="0.25">
      <c r="A19" t="s">
        <v>11</v>
      </c>
      <c r="B19" t="s">
        <v>14</v>
      </c>
      <c r="C19" s="2">
        <v>19146</v>
      </c>
    </row>
    <row r="20" spans="1:3" x14ac:dyDescent="0.25">
      <c r="A20" t="s">
        <v>7</v>
      </c>
      <c r="B20" t="s">
        <v>14</v>
      </c>
      <c r="C20" s="2">
        <v>13712</v>
      </c>
    </row>
    <row r="21" spans="1:3" x14ac:dyDescent="0.25">
      <c r="A21" t="s">
        <v>12</v>
      </c>
      <c r="B21" t="s">
        <v>14</v>
      </c>
      <c r="C21" s="2">
        <v>17497</v>
      </c>
    </row>
    <row r="22" spans="1:3" x14ac:dyDescent="0.25">
      <c r="A22" t="s">
        <v>3</v>
      </c>
      <c r="B22" t="s">
        <v>15</v>
      </c>
      <c r="C22" s="2">
        <v>16995</v>
      </c>
    </row>
    <row r="23" spans="1:3" x14ac:dyDescent="0.25">
      <c r="A23" t="s">
        <v>8</v>
      </c>
      <c r="B23" t="s">
        <v>15</v>
      </c>
      <c r="C23" s="2">
        <v>10413</v>
      </c>
    </row>
    <row r="24" spans="1:3" x14ac:dyDescent="0.25">
      <c r="A24" t="s">
        <v>4</v>
      </c>
      <c r="B24" t="s">
        <v>15</v>
      </c>
      <c r="C24" s="2">
        <v>12180</v>
      </c>
    </row>
    <row r="25" spans="1:3" x14ac:dyDescent="0.25">
      <c r="A25" t="s">
        <v>9</v>
      </c>
      <c r="B25" t="s">
        <v>15</v>
      </c>
      <c r="C25" s="2">
        <v>11149</v>
      </c>
    </row>
    <row r="26" spans="1:3" x14ac:dyDescent="0.25">
      <c r="A26" t="s">
        <v>5</v>
      </c>
      <c r="B26" t="s">
        <v>15</v>
      </c>
      <c r="C26" s="2">
        <v>10565</v>
      </c>
    </row>
    <row r="27" spans="1:3" x14ac:dyDescent="0.25">
      <c r="A27" t="s">
        <v>10</v>
      </c>
      <c r="B27" t="s">
        <v>15</v>
      </c>
      <c r="C27" s="2">
        <v>14014</v>
      </c>
    </row>
    <row r="28" spans="1:3" x14ac:dyDescent="0.25">
      <c r="A28" t="s">
        <v>6</v>
      </c>
      <c r="B28" t="s">
        <v>15</v>
      </c>
      <c r="C28" s="2">
        <v>12184</v>
      </c>
    </row>
    <row r="29" spans="1:3" x14ac:dyDescent="0.25">
      <c r="A29" t="s">
        <v>11</v>
      </c>
      <c r="B29" t="s">
        <v>15</v>
      </c>
      <c r="C29" s="2">
        <v>14838</v>
      </c>
    </row>
    <row r="30" spans="1:3" x14ac:dyDescent="0.25">
      <c r="A30" t="s">
        <v>7</v>
      </c>
      <c r="B30" t="s">
        <v>15</v>
      </c>
      <c r="C30" s="2">
        <v>12518</v>
      </c>
    </row>
    <row r="31" spans="1:3" x14ac:dyDescent="0.25">
      <c r="A31" t="s">
        <v>12</v>
      </c>
      <c r="B31" t="s">
        <v>15</v>
      </c>
      <c r="C31" s="2">
        <v>13418</v>
      </c>
    </row>
    <row r="33" spans="3:3" x14ac:dyDescent="0.25">
      <c r="C33" s="6"/>
    </row>
    <row r="35" spans="3:3" x14ac:dyDescent="0.25">
      <c r="C3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5469-A628-4C1C-BCA1-C5E51083373A}">
  <dimension ref="A1:I35"/>
  <sheetViews>
    <sheetView workbookViewId="0">
      <selection activeCell="I6" sqref="I6"/>
    </sheetView>
  </sheetViews>
  <sheetFormatPr defaultRowHeight="15" x14ac:dyDescent="0.25"/>
  <cols>
    <col min="1" max="1" width="15.5703125" bestFit="1" customWidth="1"/>
    <col min="3" max="3" width="10.5703125" bestFit="1" customWidth="1"/>
    <col min="7" max="7" width="15.5703125" bestFit="1" customWidth="1"/>
    <col min="8" max="8" width="15.5703125" customWidth="1"/>
    <col min="9" max="9" width="10.42578125" bestFit="1" customWidth="1"/>
  </cols>
  <sheetData>
    <row r="1" spans="1:9" x14ac:dyDescent="0.25">
      <c r="A1" t="s">
        <v>0</v>
      </c>
      <c r="B1" t="s">
        <v>2</v>
      </c>
      <c r="C1" t="s">
        <v>1</v>
      </c>
    </row>
    <row r="2" spans="1:9" x14ac:dyDescent="0.25">
      <c r="A2" t="s">
        <v>3</v>
      </c>
      <c r="B2" t="s">
        <v>13</v>
      </c>
      <c r="C2" s="2">
        <v>10846</v>
      </c>
    </row>
    <row r="3" spans="1:9" x14ac:dyDescent="0.25">
      <c r="A3" t="s">
        <v>8</v>
      </c>
      <c r="B3" t="s">
        <v>13</v>
      </c>
      <c r="C3" s="2">
        <v>17713</v>
      </c>
    </row>
    <row r="4" spans="1:9" x14ac:dyDescent="0.25">
      <c r="A4" t="s">
        <v>4</v>
      </c>
      <c r="B4" t="s">
        <v>13</v>
      </c>
      <c r="C4" s="2">
        <v>17097</v>
      </c>
    </row>
    <row r="5" spans="1:9" x14ac:dyDescent="0.25">
      <c r="A5" t="s">
        <v>9</v>
      </c>
      <c r="B5" t="s">
        <v>13</v>
      </c>
      <c r="C5" s="2">
        <v>10985</v>
      </c>
      <c r="G5" t="s">
        <v>20</v>
      </c>
      <c r="H5" t="s">
        <v>2</v>
      </c>
      <c r="I5" t="s">
        <v>21</v>
      </c>
    </row>
    <row r="6" spans="1:9" x14ac:dyDescent="0.25">
      <c r="A6" t="s">
        <v>5</v>
      </c>
      <c r="B6" t="s">
        <v>13</v>
      </c>
      <c r="C6" s="2">
        <v>17221</v>
      </c>
      <c r="G6" t="s">
        <v>5</v>
      </c>
      <c r="H6" t="s">
        <v>14</v>
      </c>
      <c r="I6" s="4">
        <f>SUMIFS($C$2:$C$31,$A$2:$A$31,G6,$B$2:$B$31,H6)</f>
        <v>15019</v>
      </c>
    </row>
    <row r="7" spans="1:9" x14ac:dyDescent="0.25">
      <c r="A7" t="s">
        <v>10</v>
      </c>
      <c r="B7" t="s">
        <v>13</v>
      </c>
      <c r="C7" s="2">
        <v>11780</v>
      </c>
      <c r="G7" t="s">
        <v>8</v>
      </c>
      <c r="H7" t="s">
        <v>14</v>
      </c>
      <c r="I7" s="4">
        <f>SUMIFS($C$2:$C$31,$A$2:$A$31,G7,$B$2:$B$31,H7)</f>
        <v>12721</v>
      </c>
    </row>
    <row r="8" spans="1:9" x14ac:dyDescent="0.25">
      <c r="A8" t="s">
        <v>6</v>
      </c>
      <c r="B8" t="s">
        <v>13</v>
      </c>
      <c r="C8" s="2">
        <v>19882</v>
      </c>
    </row>
    <row r="9" spans="1:9" x14ac:dyDescent="0.25">
      <c r="A9" t="s">
        <v>11</v>
      </c>
      <c r="B9" t="s">
        <v>13</v>
      </c>
      <c r="C9" s="2">
        <v>10555</v>
      </c>
    </row>
    <row r="10" spans="1:9" x14ac:dyDescent="0.25">
      <c r="A10" t="s">
        <v>7</v>
      </c>
      <c r="B10" t="s">
        <v>13</v>
      </c>
      <c r="C10" s="2">
        <v>14352</v>
      </c>
    </row>
    <row r="11" spans="1:9" x14ac:dyDescent="0.25">
      <c r="A11" t="s">
        <v>12</v>
      </c>
      <c r="B11" t="s">
        <v>13</v>
      </c>
      <c r="C11" s="2">
        <v>12787</v>
      </c>
    </row>
    <row r="12" spans="1:9" x14ac:dyDescent="0.25">
      <c r="A12" t="s">
        <v>3</v>
      </c>
      <c r="B12" t="s">
        <v>14</v>
      </c>
      <c r="C12" s="2">
        <v>19744</v>
      </c>
    </row>
    <row r="13" spans="1:9" x14ac:dyDescent="0.25">
      <c r="A13" t="s">
        <v>8</v>
      </c>
      <c r="B13" t="s">
        <v>14</v>
      </c>
      <c r="C13" s="2">
        <v>12721</v>
      </c>
    </row>
    <row r="14" spans="1:9" x14ac:dyDescent="0.25">
      <c r="A14" t="s">
        <v>4</v>
      </c>
      <c r="B14" t="s">
        <v>14</v>
      </c>
      <c r="C14" s="2">
        <v>17355</v>
      </c>
    </row>
    <row r="15" spans="1:9" x14ac:dyDescent="0.25">
      <c r="A15" t="s">
        <v>9</v>
      </c>
      <c r="B15" t="s">
        <v>14</v>
      </c>
      <c r="C15" s="2">
        <v>13209</v>
      </c>
    </row>
    <row r="16" spans="1:9" x14ac:dyDescent="0.25">
      <c r="A16" t="s">
        <v>5</v>
      </c>
      <c r="B16" t="s">
        <v>14</v>
      </c>
      <c r="C16" s="2">
        <v>15019</v>
      </c>
    </row>
    <row r="17" spans="1:3" x14ac:dyDescent="0.25">
      <c r="A17" t="s">
        <v>10</v>
      </c>
      <c r="B17" t="s">
        <v>14</v>
      </c>
      <c r="C17" s="2">
        <v>13571</v>
      </c>
    </row>
    <row r="18" spans="1:3" x14ac:dyDescent="0.25">
      <c r="A18" t="s">
        <v>6</v>
      </c>
      <c r="B18" t="s">
        <v>14</v>
      </c>
      <c r="C18" s="2">
        <v>18971</v>
      </c>
    </row>
    <row r="19" spans="1:3" x14ac:dyDescent="0.25">
      <c r="A19" t="s">
        <v>11</v>
      </c>
      <c r="B19" t="s">
        <v>14</v>
      </c>
      <c r="C19" s="2">
        <v>19146</v>
      </c>
    </row>
    <row r="20" spans="1:3" x14ac:dyDescent="0.25">
      <c r="A20" t="s">
        <v>7</v>
      </c>
      <c r="B20" t="s">
        <v>14</v>
      </c>
      <c r="C20" s="2">
        <v>13712</v>
      </c>
    </row>
    <row r="21" spans="1:3" x14ac:dyDescent="0.25">
      <c r="A21" t="s">
        <v>12</v>
      </c>
      <c r="B21" t="s">
        <v>14</v>
      </c>
      <c r="C21" s="2">
        <v>17497</v>
      </c>
    </row>
    <row r="22" spans="1:3" x14ac:dyDescent="0.25">
      <c r="A22" t="s">
        <v>3</v>
      </c>
      <c r="B22" t="s">
        <v>15</v>
      </c>
      <c r="C22" s="2">
        <v>16995</v>
      </c>
    </row>
    <row r="23" spans="1:3" x14ac:dyDescent="0.25">
      <c r="A23" t="s">
        <v>8</v>
      </c>
      <c r="B23" t="s">
        <v>15</v>
      </c>
      <c r="C23" s="2">
        <v>10413</v>
      </c>
    </row>
    <row r="24" spans="1:3" x14ac:dyDescent="0.25">
      <c r="A24" t="s">
        <v>4</v>
      </c>
      <c r="B24" t="s">
        <v>15</v>
      </c>
      <c r="C24" s="2">
        <v>12180</v>
      </c>
    </row>
    <row r="25" spans="1:3" x14ac:dyDescent="0.25">
      <c r="A25" t="s">
        <v>9</v>
      </c>
      <c r="B25" t="s">
        <v>15</v>
      </c>
      <c r="C25" s="2">
        <v>11149</v>
      </c>
    </row>
    <row r="26" spans="1:3" x14ac:dyDescent="0.25">
      <c r="A26" t="s">
        <v>5</v>
      </c>
      <c r="B26" t="s">
        <v>15</v>
      </c>
      <c r="C26" s="2">
        <v>10565</v>
      </c>
    </row>
    <row r="27" spans="1:3" x14ac:dyDescent="0.25">
      <c r="A27" t="s">
        <v>10</v>
      </c>
      <c r="B27" t="s">
        <v>15</v>
      </c>
      <c r="C27" s="2">
        <v>14014</v>
      </c>
    </row>
    <row r="28" spans="1:3" x14ac:dyDescent="0.25">
      <c r="A28" t="s">
        <v>6</v>
      </c>
      <c r="B28" t="s">
        <v>15</v>
      </c>
      <c r="C28" s="2">
        <v>12184</v>
      </c>
    </row>
    <row r="29" spans="1:3" x14ac:dyDescent="0.25">
      <c r="A29" t="s">
        <v>11</v>
      </c>
      <c r="B29" t="s">
        <v>15</v>
      </c>
      <c r="C29" s="2">
        <v>14838</v>
      </c>
    </row>
    <row r="30" spans="1:3" x14ac:dyDescent="0.25">
      <c r="A30" t="s">
        <v>7</v>
      </c>
      <c r="B30" t="s">
        <v>15</v>
      </c>
      <c r="C30" s="2">
        <v>12518</v>
      </c>
    </row>
    <row r="31" spans="1:3" x14ac:dyDescent="0.25">
      <c r="A31" t="s">
        <v>12</v>
      </c>
      <c r="B31" t="s">
        <v>15</v>
      </c>
      <c r="C31" s="2">
        <v>13418</v>
      </c>
    </row>
    <row r="33" spans="3:3" x14ac:dyDescent="0.25">
      <c r="C33" s="6"/>
    </row>
    <row r="35" spans="3:3" x14ac:dyDescent="0.25">
      <c r="C35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7E2C6-B814-4DE9-B1D7-A3C00DFB3738}">
  <dimension ref="A1:E33"/>
  <sheetViews>
    <sheetView workbookViewId="0">
      <selection activeCell="E33" sqref="E33"/>
    </sheetView>
  </sheetViews>
  <sheetFormatPr defaultRowHeight="15" x14ac:dyDescent="0.25"/>
  <cols>
    <col min="1" max="1" width="15.5703125" bestFit="1" customWidth="1"/>
    <col min="3" max="3" width="13.85546875" bestFit="1" customWidth="1"/>
    <col min="4" max="4" width="10.42578125" bestFit="1" customWidth="1"/>
    <col min="5" max="5" width="9.5703125" bestFit="1" customWidth="1"/>
  </cols>
  <sheetData>
    <row r="1" spans="1:5" x14ac:dyDescent="0.25">
      <c r="A1" t="s">
        <v>0</v>
      </c>
      <c r="B1" t="s">
        <v>2</v>
      </c>
      <c r="C1" t="s">
        <v>18</v>
      </c>
      <c r="D1" t="s">
        <v>19</v>
      </c>
      <c r="E1" t="s">
        <v>99</v>
      </c>
    </row>
    <row r="2" spans="1:5" x14ac:dyDescent="0.25">
      <c r="A2" t="s">
        <v>3</v>
      </c>
      <c r="B2" t="s">
        <v>13</v>
      </c>
      <c r="C2" s="2">
        <v>567</v>
      </c>
      <c r="D2" s="1">
        <v>1.5037593984962405</v>
      </c>
      <c r="E2" s="2"/>
    </row>
    <row r="3" spans="1:5" x14ac:dyDescent="0.25">
      <c r="A3" t="s">
        <v>8</v>
      </c>
      <c r="B3" t="s">
        <v>13</v>
      </c>
      <c r="C3" s="2">
        <v>721</v>
      </c>
      <c r="D3" s="1">
        <v>4.511278195488722</v>
      </c>
      <c r="E3" s="2"/>
    </row>
    <row r="4" spans="1:5" x14ac:dyDescent="0.25">
      <c r="A4" t="s">
        <v>4</v>
      </c>
      <c r="B4" t="s">
        <v>13</v>
      </c>
      <c r="C4" s="2">
        <v>845</v>
      </c>
      <c r="D4" s="1">
        <v>4.511278195488722</v>
      </c>
      <c r="E4" s="2"/>
    </row>
    <row r="5" spans="1:5" x14ac:dyDescent="0.25">
      <c r="A5" t="s">
        <v>9</v>
      </c>
      <c r="B5" t="s">
        <v>13</v>
      </c>
      <c r="C5" s="2">
        <v>521</v>
      </c>
      <c r="D5" s="1">
        <v>6.0150375939849621</v>
      </c>
      <c r="E5" s="2"/>
    </row>
    <row r="6" spans="1:5" x14ac:dyDescent="0.25">
      <c r="A6" t="s">
        <v>5</v>
      </c>
      <c r="B6" t="s">
        <v>13</v>
      </c>
      <c r="C6" s="2">
        <v>882</v>
      </c>
      <c r="D6" s="1">
        <v>6.0150375939849621</v>
      </c>
      <c r="E6" s="2"/>
    </row>
    <row r="7" spans="1:5" x14ac:dyDescent="0.25">
      <c r="A7" t="s">
        <v>10</v>
      </c>
      <c r="B7" t="s">
        <v>13</v>
      </c>
      <c r="C7" s="2">
        <v>718</v>
      </c>
      <c r="D7" s="1">
        <v>3.7593984962406015</v>
      </c>
      <c r="E7" s="2"/>
    </row>
    <row r="8" spans="1:5" x14ac:dyDescent="0.25">
      <c r="A8" t="s">
        <v>6</v>
      </c>
      <c r="B8" t="s">
        <v>13</v>
      </c>
      <c r="C8" s="2">
        <v>926</v>
      </c>
      <c r="D8" s="1">
        <v>3.007518796992481</v>
      </c>
      <c r="E8" s="2"/>
    </row>
    <row r="9" spans="1:5" x14ac:dyDescent="0.25">
      <c r="A9" t="s">
        <v>11</v>
      </c>
      <c r="B9" t="s">
        <v>13</v>
      </c>
      <c r="C9" s="2">
        <v>882</v>
      </c>
      <c r="D9" s="1">
        <v>2.255639097744361</v>
      </c>
      <c r="E9" s="2"/>
    </row>
    <row r="10" spans="1:5" x14ac:dyDescent="0.25">
      <c r="A10" t="s">
        <v>7</v>
      </c>
      <c r="B10" t="s">
        <v>13</v>
      </c>
      <c r="C10" s="2">
        <v>872</v>
      </c>
      <c r="D10" s="1">
        <v>6.0150375939849621</v>
      </c>
      <c r="E10" s="2"/>
    </row>
    <row r="11" spans="1:5" x14ac:dyDescent="0.25">
      <c r="A11" t="s">
        <v>12</v>
      </c>
      <c r="B11" t="s">
        <v>13</v>
      </c>
      <c r="C11" s="2">
        <v>871</v>
      </c>
      <c r="D11" s="1">
        <v>3.007518796992481</v>
      </c>
      <c r="E11" s="2"/>
    </row>
    <row r="12" spans="1:5" x14ac:dyDescent="0.25">
      <c r="A12" t="s">
        <v>3</v>
      </c>
      <c r="B12" t="s">
        <v>14</v>
      </c>
      <c r="C12" s="2">
        <v>826</v>
      </c>
      <c r="D12" s="1">
        <v>6.0150375939849621</v>
      </c>
      <c r="E12" s="2"/>
    </row>
    <row r="13" spans="1:5" x14ac:dyDescent="0.25">
      <c r="A13" t="s">
        <v>8</v>
      </c>
      <c r="B13" t="s">
        <v>14</v>
      </c>
      <c r="C13" s="2">
        <v>656</v>
      </c>
      <c r="D13" s="1">
        <v>4.511278195488722</v>
      </c>
      <c r="E13" s="2"/>
    </row>
    <row r="14" spans="1:5" x14ac:dyDescent="0.25">
      <c r="A14" t="s">
        <v>4</v>
      </c>
      <c r="B14" t="s">
        <v>14</v>
      </c>
      <c r="C14" s="2">
        <v>721</v>
      </c>
      <c r="D14" s="1">
        <v>4.511278195488722</v>
      </c>
      <c r="E14" s="2"/>
    </row>
    <row r="15" spans="1:5" x14ac:dyDescent="0.25">
      <c r="A15" t="s">
        <v>9</v>
      </c>
      <c r="B15" t="s">
        <v>14</v>
      </c>
      <c r="C15" s="2">
        <v>611</v>
      </c>
      <c r="D15" s="1">
        <v>4.511278195488722</v>
      </c>
      <c r="E15" s="2"/>
    </row>
    <row r="16" spans="1:5" x14ac:dyDescent="0.25">
      <c r="A16" t="s">
        <v>5</v>
      </c>
      <c r="B16" t="s">
        <v>14</v>
      </c>
      <c r="C16" s="2">
        <v>618</v>
      </c>
      <c r="D16" s="1">
        <v>3.007518796992481</v>
      </c>
      <c r="E16" s="2"/>
    </row>
    <row r="17" spans="1:5" x14ac:dyDescent="0.25">
      <c r="A17" t="s">
        <v>10</v>
      </c>
      <c r="B17" t="s">
        <v>14</v>
      </c>
      <c r="C17" s="2">
        <v>645</v>
      </c>
      <c r="D17" s="1">
        <v>1.5037593984962405</v>
      </c>
      <c r="E17" s="2"/>
    </row>
    <row r="18" spans="1:5" x14ac:dyDescent="0.25">
      <c r="A18" t="s">
        <v>6</v>
      </c>
      <c r="B18" t="s">
        <v>14</v>
      </c>
      <c r="C18" s="2">
        <v>995</v>
      </c>
      <c r="D18" s="1">
        <v>4.511278195488722</v>
      </c>
      <c r="E18" s="2"/>
    </row>
    <row r="19" spans="1:5" x14ac:dyDescent="0.25">
      <c r="A19" t="s">
        <v>11</v>
      </c>
      <c r="B19" t="s">
        <v>14</v>
      </c>
      <c r="C19" s="2">
        <v>875</v>
      </c>
      <c r="D19" s="1">
        <v>5.2631578947368416</v>
      </c>
      <c r="E19" s="2"/>
    </row>
    <row r="20" spans="1:5" x14ac:dyDescent="0.25">
      <c r="A20" t="s">
        <v>7</v>
      </c>
      <c r="B20" t="s">
        <v>14</v>
      </c>
      <c r="C20" s="2">
        <v>560</v>
      </c>
      <c r="D20" s="1">
        <v>3.007518796992481</v>
      </c>
      <c r="E20" s="2"/>
    </row>
    <row r="21" spans="1:5" x14ac:dyDescent="0.25">
      <c r="A21" t="s">
        <v>12</v>
      </c>
      <c r="B21" t="s">
        <v>14</v>
      </c>
      <c r="C21" s="2">
        <v>533</v>
      </c>
      <c r="D21" s="1">
        <v>4.511278195488722</v>
      </c>
      <c r="E21" s="2"/>
    </row>
    <row r="22" spans="1:5" x14ac:dyDescent="0.25">
      <c r="A22" t="s">
        <v>3</v>
      </c>
      <c r="B22" t="s">
        <v>15</v>
      </c>
      <c r="C22" s="2">
        <v>963</v>
      </c>
      <c r="D22" s="1">
        <v>6.0150375939849621</v>
      </c>
      <c r="E22" s="2"/>
    </row>
    <row r="23" spans="1:5" x14ac:dyDescent="0.25">
      <c r="A23" t="s">
        <v>8</v>
      </c>
      <c r="B23" t="s">
        <v>15</v>
      </c>
      <c r="C23" s="2">
        <v>631</v>
      </c>
      <c r="D23" s="1">
        <v>2.255639097744361</v>
      </c>
      <c r="E23" s="2"/>
    </row>
    <row r="24" spans="1:5" x14ac:dyDescent="0.25">
      <c r="A24" t="s">
        <v>4</v>
      </c>
      <c r="B24" t="s">
        <v>15</v>
      </c>
      <c r="C24" s="2">
        <v>580</v>
      </c>
      <c r="D24" s="1">
        <v>5.2631578947368416</v>
      </c>
      <c r="E24" s="2"/>
    </row>
    <row r="25" spans="1:5" x14ac:dyDescent="0.25">
      <c r="A25" t="s">
        <v>9</v>
      </c>
      <c r="B25" t="s">
        <v>15</v>
      </c>
      <c r="C25" s="2">
        <v>586</v>
      </c>
      <c r="D25" s="1">
        <v>3.007518796992481</v>
      </c>
      <c r="E25" s="2"/>
    </row>
    <row r="26" spans="1:5" x14ac:dyDescent="0.25">
      <c r="A26" t="s">
        <v>5</v>
      </c>
      <c r="B26" t="s">
        <v>15</v>
      </c>
      <c r="C26" s="2">
        <v>894</v>
      </c>
      <c r="D26" s="1">
        <v>3.7593984962406015</v>
      </c>
      <c r="E26" s="2"/>
    </row>
    <row r="27" spans="1:5" x14ac:dyDescent="0.25">
      <c r="A27" t="s">
        <v>10</v>
      </c>
      <c r="B27" t="s">
        <v>15</v>
      </c>
      <c r="C27" s="2">
        <v>948</v>
      </c>
      <c r="D27" s="1">
        <v>3.007518796992481</v>
      </c>
      <c r="E27" s="2"/>
    </row>
    <row r="28" spans="1:5" x14ac:dyDescent="0.25">
      <c r="A28" t="s">
        <v>6</v>
      </c>
      <c r="B28" t="s">
        <v>15</v>
      </c>
      <c r="C28" s="2">
        <v>822</v>
      </c>
      <c r="D28" s="1">
        <v>5.2631578947368416</v>
      </c>
      <c r="E28" s="2"/>
    </row>
    <row r="29" spans="1:5" x14ac:dyDescent="0.25">
      <c r="A29" t="s">
        <v>11</v>
      </c>
      <c r="B29" t="s">
        <v>15</v>
      </c>
      <c r="C29" s="2">
        <v>841</v>
      </c>
      <c r="D29" s="1">
        <v>3.007518796992481</v>
      </c>
      <c r="E29" s="2"/>
    </row>
    <row r="30" spans="1:5" x14ac:dyDescent="0.25">
      <c r="A30" t="s">
        <v>7</v>
      </c>
      <c r="B30" t="s">
        <v>15</v>
      </c>
      <c r="C30" s="2">
        <v>607</v>
      </c>
      <c r="D30" s="1">
        <v>3.7593984962406015</v>
      </c>
      <c r="E30" s="2"/>
    </row>
    <row r="31" spans="1:5" x14ac:dyDescent="0.25">
      <c r="A31" t="s">
        <v>12</v>
      </c>
      <c r="B31" t="s">
        <v>15</v>
      </c>
      <c r="C31" s="2">
        <v>958</v>
      </c>
      <c r="D31" s="1">
        <v>6.0150375939849621</v>
      </c>
      <c r="E31" s="2"/>
    </row>
    <row r="33" spans="1:3" x14ac:dyDescent="0.25">
      <c r="A33" t="s">
        <v>16</v>
      </c>
      <c r="C33" s="4">
        <f>SUMPRODUCT(C2:C31,D2:D31)</f>
        <v>94785.714285714261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6CA4B-57B3-4919-AD6D-705172F94006}">
  <dimension ref="A1:H35"/>
  <sheetViews>
    <sheetView workbookViewId="0">
      <selection activeCell="C19" sqref="C19"/>
    </sheetView>
  </sheetViews>
  <sheetFormatPr defaultRowHeight="15" x14ac:dyDescent="0.25"/>
  <cols>
    <col min="1" max="1" width="15.5703125" bestFit="1" customWidth="1"/>
    <col min="2" max="2" width="13.28515625" bestFit="1" customWidth="1"/>
    <col min="3" max="3" width="13.5703125" bestFit="1" customWidth="1"/>
  </cols>
  <sheetData>
    <row r="1" spans="1:8" x14ac:dyDescent="0.25">
      <c r="A1" t="s">
        <v>0</v>
      </c>
      <c r="B1" t="s">
        <v>1</v>
      </c>
      <c r="C1" t="s">
        <v>22</v>
      </c>
    </row>
    <row r="2" spans="1:8" x14ac:dyDescent="0.25">
      <c r="A2" t="s">
        <v>3</v>
      </c>
      <c r="B2" s="2">
        <v>10846</v>
      </c>
      <c r="C2" s="3" t="str">
        <f>IF(B2&gt;$H$2,"Bonus","No Bonus")</f>
        <v>No Bonus</v>
      </c>
      <c r="F2" t="s">
        <v>100</v>
      </c>
      <c r="H2">
        <v>12000</v>
      </c>
    </row>
    <row r="3" spans="1:8" x14ac:dyDescent="0.25">
      <c r="A3" t="s">
        <v>8</v>
      </c>
      <c r="B3" s="2">
        <v>17713</v>
      </c>
      <c r="C3" s="3" t="str">
        <f t="shared" ref="C3:C11" si="0">IF(B3&gt;$H$2,"Bonus","No Bonus")</f>
        <v>Bonus</v>
      </c>
    </row>
    <row r="4" spans="1:8" x14ac:dyDescent="0.25">
      <c r="A4" t="s">
        <v>4</v>
      </c>
      <c r="B4" s="2">
        <v>17097</v>
      </c>
      <c r="C4" s="3" t="str">
        <f t="shared" si="0"/>
        <v>Bonus</v>
      </c>
    </row>
    <row r="5" spans="1:8" x14ac:dyDescent="0.25">
      <c r="A5" t="s">
        <v>9</v>
      </c>
      <c r="B5" s="2">
        <v>10985</v>
      </c>
      <c r="C5" s="3" t="str">
        <f t="shared" si="0"/>
        <v>No Bonus</v>
      </c>
    </row>
    <row r="6" spans="1:8" x14ac:dyDescent="0.25">
      <c r="A6" t="s">
        <v>5</v>
      </c>
      <c r="B6" s="2">
        <v>17221</v>
      </c>
      <c r="C6" s="3" t="str">
        <f t="shared" si="0"/>
        <v>Bonus</v>
      </c>
    </row>
    <row r="7" spans="1:8" x14ac:dyDescent="0.25">
      <c r="A7" t="s">
        <v>10</v>
      </c>
      <c r="B7" s="2">
        <v>11780</v>
      </c>
      <c r="C7" s="3" t="str">
        <f t="shared" si="0"/>
        <v>No Bonus</v>
      </c>
    </row>
    <row r="8" spans="1:8" x14ac:dyDescent="0.25">
      <c r="A8" t="s">
        <v>6</v>
      </c>
      <c r="B8" s="2">
        <v>19882</v>
      </c>
      <c r="C8" s="3" t="str">
        <f t="shared" si="0"/>
        <v>Bonus</v>
      </c>
    </row>
    <row r="9" spans="1:8" x14ac:dyDescent="0.25">
      <c r="A9" t="s">
        <v>11</v>
      </c>
      <c r="B9" s="2">
        <v>10555</v>
      </c>
      <c r="C9" s="3" t="str">
        <f t="shared" si="0"/>
        <v>No Bonus</v>
      </c>
    </row>
    <row r="10" spans="1:8" x14ac:dyDescent="0.25">
      <c r="A10" t="s">
        <v>7</v>
      </c>
      <c r="B10" s="2">
        <v>14352</v>
      </c>
      <c r="C10" s="3" t="str">
        <f t="shared" si="0"/>
        <v>Bonus</v>
      </c>
    </row>
    <row r="11" spans="1:8" x14ac:dyDescent="0.25">
      <c r="A11" t="s">
        <v>12</v>
      </c>
      <c r="B11" s="2">
        <v>12787</v>
      </c>
      <c r="C11" s="3" t="str">
        <f t="shared" si="0"/>
        <v>Bonus</v>
      </c>
    </row>
    <row r="12" spans="1:8" x14ac:dyDescent="0.25">
      <c r="B12" s="2"/>
    </row>
    <row r="13" spans="1:8" x14ac:dyDescent="0.25">
      <c r="B13" s="2"/>
    </row>
    <row r="14" spans="1:8" x14ac:dyDescent="0.25">
      <c r="A14" t="s">
        <v>101</v>
      </c>
      <c r="B14" s="2"/>
      <c r="C14">
        <f>COUNTIF(C2:C11,"Bonus")</f>
        <v>6</v>
      </c>
    </row>
    <row r="15" spans="1:8" x14ac:dyDescent="0.25">
      <c r="B15" s="2"/>
    </row>
    <row r="16" spans="1:8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3" spans="2:2" x14ac:dyDescent="0.25">
      <c r="B33" s="6"/>
    </row>
    <row r="35" spans="2:2" x14ac:dyDescent="0.25">
      <c r="B35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F14CE-26B3-4125-85A1-7C66BC8E01B9}">
  <dimension ref="A1:H35"/>
  <sheetViews>
    <sheetView workbookViewId="0">
      <selection activeCell="C13" sqref="C13"/>
    </sheetView>
  </sheetViews>
  <sheetFormatPr defaultRowHeight="15" x14ac:dyDescent="0.25"/>
  <cols>
    <col min="1" max="1" width="24" customWidth="1"/>
    <col min="2" max="2" width="13.28515625" bestFit="1" customWidth="1"/>
    <col min="3" max="3" width="13.5703125" bestFit="1" customWidth="1"/>
  </cols>
  <sheetData>
    <row r="1" spans="1:8" x14ac:dyDescent="0.25">
      <c r="A1" t="s">
        <v>0</v>
      </c>
      <c r="B1" t="s">
        <v>1</v>
      </c>
      <c r="C1" t="s">
        <v>22</v>
      </c>
    </row>
    <row r="2" spans="1:8" x14ac:dyDescent="0.25">
      <c r="A2" t="s">
        <v>3</v>
      </c>
      <c r="B2" s="2">
        <v>10846</v>
      </c>
      <c r="C2" s="3" t="str">
        <f>IF(B2&gt;$H$2,"Bonus","No Bonus")</f>
        <v>No Bonus</v>
      </c>
      <c r="F2" t="s">
        <v>100</v>
      </c>
      <c r="H2">
        <v>15000</v>
      </c>
    </row>
    <row r="3" spans="1:8" x14ac:dyDescent="0.25">
      <c r="A3" t="s">
        <v>8</v>
      </c>
      <c r="B3" s="2">
        <v>17713</v>
      </c>
      <c r="C3" s="3" t="str">
        <f t="shared" ref="C3:C11" si="0">IF(B3&gt;$H$2,"Bonus","No Bonus")</f>
        <v>Bonus</v>
      </c>
    </row>
    <row r="4" spans="1:8" x14ac:dyDescent="0.25">
      <c r="A4" t="s">
        <v>4</v>
      </c>
      <c r="B4" s="2">
        <v>17097</v>
      </c>
      <c r="C4" s="3" t="str">
        <f t="shared" si="0"/>
        <v>Bonus</v>
      </c>
    </row>
    <row r="5" spans="1:8" x14ac:dyDescent="0.25">
      <c r="A5" t="s">
        <v>9</v>
      </c>
      <c r="B5" s="2">
        <v>10985</v>
      </c>
      <c r="C5" s="3" t="str">
        <f t="shared" si="0"/>
        <v>No Bonus</v>
      </c>
    </row>
    <row r="6" spans="1:8" x14ac:dyDescent="0.25">
      <c r="A6" t="s">
        <v>5</v>
      </c>
      <c r="B6" s="2">
        <v>17221</v>
      </c>
      <c r="C6" s="3" t="str">
        <f t="shared" si="0"/>
        <v>Bonus</v>
      </c>
    </row>
    <row r="7" spans="1:8" x14ac:dyDescent="0.25">
      <c r="A7" t="s">
        <v>10</v>
      </c>
      <c r="B7" s="2">
        <v>11780</v>
      </c>
      <c r="C7" s="3" t="str">
        <f t="shared" si="0"/>
        <v>No Bonus</v>
      </c>
    </row>
    <row r="8" spans="1:8" x14ac:dyDescent="0.25">
      <c r="A8" t="s">
        <v>6</v>
      </c>
      <c r="B8" s="2">
        <v>19882</v>
      </c>
      <c r="C8" s="3" t="str">
        <f t="shared" si="0"/>
        <v>Bonus</v>
      </c>
    </row>
    <row r="9" spans="1:8" x14ac:dyDescent="0.25">
      <c r="A9" t="s">
        <v>11</v>
      </c>
      <c r="B9" s="2">
        <v>10555</v>
      </c>
      <c r="C9" s="3" t="str">
        <f t="shared" si="0"/>
        <v>No Bonus</v>
      </c>
    </row>
    <row r="10" spans="1:8" x14ac:dyDescent="0.25">
      <c r="A10" t="s">
        <v>7</v>
      </c>
      <c r="B10" s="2">
        <v>14352</v>
      </c>
      <c r="C10" s="3" t="str">
        <f t="shared" si="0"/>
        <v>No Bonus</v>
      </c>
    </row>
    <row r="11" spans="1:8" x14ac:dyDescent="0.25">
      <c r="A11" t="s">
        <v>12</v>
      </c>
      <c r="B11" s="2">
        <v>12787</v>
      </c>
      <c r="C11" s="3" t="str">
        <f t="shared" si="0"/>
        <v>No Bonus</v>
      </c>
    </row>
    <row r="12" spans="1:8" x14ac:dyDescent="0.25">
      <c r="B12" s="2"/>
    </row>
    <row r="13" spans="1:8" x14ac:dyDescent="0.25">
      <c r="A13" t="s">
        <v>23</v>
      </c>
      <c r="B13" s="2"/>
      <c r="C13" s="3"/>
    </row>
    <row r="14" spans="1:8" x14ac:dyDescent="0.25">
      <c r="B14" s="2"/>
    </row>
    <row r="15" spans="1:8" x14ac:dyDescent="0.25">
      <c r="B15" s="2"/>
    </row>
    <row r="16" spans="1:8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3" spans="2:2" x14ac:dyDescent="0.25">
      <c r="B33" s="6"/>
    </row>
    <row r="35" spans="2:2" x14ac:dyDescent="0.25">
      <c r="B35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43E7-43D2-4888-A91D-BD3F364CEDB4}">
  <dimension ref="A1:G34"/>
  <sheetViews>
    <sheetView tabSelected="1" workbookViewId="0">
      <selection activeCell="F5" sqref="F5"/>
    </sheetView>
  </sheetViews>
  <sheetFormatPr defaultRowHeight="15" x14ac:dyDescent="0.25"/>
  <cols>
    <col min="1" max="1" width="24" customWidth="1"/>
    <col min="2" max="2" width="13.28515625" bestFit="1" customWidth="1"/>
    <col min="3" max="3" width="13.5703125" bestFit="1" customWidth="1"/>
    <col min="6" max="6" width="15.7109375" bestFit="1" customWidth="1"/>
    <col min="7" max="7" width="13.28515625" bestFit="1" customWidth="1"/>
  </cols>
  <sheetData>
    <row r="1" spans="1:7" x14ac:dyDescent="0.25">
      <c r="A1" s="7" t="s">
        <v>20</v>
      </c>
      <c r="B1" s="7" t="s">
        <v>1</v>
      </c>
    </row>
    <row r="2" spans="1:7" x14ac:dyDescent="0.25">
      <c r="A2" t="s">
        <v>3</v>
      </c>
      <c r="B2" s="2">
        <v>10846</v>
      </c>
      <c r="F2" t="s">
        <v>24</v>
      </c>
    </row>
    <row r="3" spans="1:7" x14ac:dyDescent="0.25">
      <c r="A3" t="s">
        <v>8</v>
      </c>
      <c r="B3" s="2">
        <v>17713</v>
      </c>
    </row>
    <row r="4" spans="1:7" x14ac:dyDescent="0.25">
      <c r="A4" t="s">
        <v>4</v>
      </c>
      <c r="B4" s="2">
        <v>17097</v>
      </c>
      <c r="F4" s="7" t="s">
        <v>25</v>
      </c>
      <c r="G4" s="7" t="s">
        <v>1</v>
      </c>
    </row>
    <row r="5" spans="1:7" x14ac:dyDescent="0.25">
      <c r="A5" t="s">
        <v>9</v>
      </c>
      <c r="B5" s="2">
        <v>10985</v>
      </c>
      <c r="F5" t="s">
        <v>5</v>
      </c>
      <c r="G5" s="4">
        <f>_xlfn.XLOOKUP(F5,$A$2:$A$11,$B$2:$B$11)</f>
        <v>17221</v>
      </c>
    </row>
    <row r="6" spans="1:7" x14ac:dyDescent="0.25">
      <c r="A6" t="s">
        <v>5</v>
      </c>
      <c r="B6" s="2">
        <v>17221</v>
      </c>
      <c r="F6" t="s">
        <v>10</v>
      </c>
      <c r="G6" s="4">
        <f t="shared" ref="G6:G7" si="0">_xlfn.XLOOKUP(F6,$A$2:$A$11,$B$2:$B$11)</f>
        <v>11780</v>
      </c>
    </row>
    <row r="7" spans="1:7" x14ac:dyDescent="0.25">
      <c r="A7" t="s">
        <v>10</v>
      </c>
      <c r="B7" s="2">
        <v>11780</v>
      </c>
      <c r="F7" t="s">
        <v>7</v>
      </c>
      <c r="G7" s="4">
        <f t="shared" si="0"/>
        <v>14352</v>
      </c>
    </row>
    <row r="8" spans="1:7" x14ac:dyDescent="0.25">
      <c r="A8" t="s">
        <v>6</v>
      </c>
      <c r="B8" s="2">
        <v>19882</v>
      </c>
    </row>
    <row r="9" spans="1:7" x14ac:dyDescent="0.25">
      <c r="A9" t="s">
        <v>11</v>
      </c>
      <c r="B9" s="2">
        <v>10555</v>
      </c>
    </row>
    <row r="10" spans="1:7" x14ac:dyDescent="0.25">
      <c r="A10" t="s">
        <v>7</v>
      </c>
      <c r="B10" s="2">
        <v>14352</v>
      </c>
    </row>
    <row r="11" spans="1:7" x14ac:dyDescent="0.25">
      <c r="A11" t="s">
        <v>12</v>
      </c>
      <c r="B11" s="2">
        <v>12787</v>
      </c>
    </row>
    <row r="12" spans="1:7" x14ac:dyDescent="0.25">
      <c r="B12" s="2"/>
    </row>
    <row r="13" spans="1:7" x14ac:dyDescent="0.25">
      <c r="B13" s="2"/>
    </row>
    <row r="14" spans="1:7" x14ac:dyDescent="0.25">
      <c r="B14" s="2"/>
    </row>
    <row r="15" spans="1:7" x14ac:dyDescent="0.25">
      <c r="B15" s="2"/>
    </row>
    <row r="16" spans="1:7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2" spans="2:2" x14ac:dyDescent="0.25">
      <c r="B32" s="6"/>
    </row>
    <row r="34" spans="2:2" x14ac:dyDescent="0.25">
      <c r="B34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50951-E39D-4321-BAD7-A4737A3064D6}">
  <dimension ref="A1:D34"/>
  <sheetViews>
    <sheetView workbookViewId="0">
      <selection activeCell="D4" sqref="D4"/>
    </sheetView>
  </sheetViews>
  <sheetFormatPr defaultRowHeight="15" x14ac:dyDescent="0.25"/>
  <cols>
    <col min="1" max="3" width="24" customWidth="1"/>
    <col min="4" max="4" width="13.28515625" bestFit="1" customWidth="1"/>
    <col min="5" max="5" width="13.5703125" bestFit="1" customWidth="1"/>
  </cols>
  <sheetData>
    <row r="1" spans="1:4" x14ac:dyDescent="0.25">
      <c r="A1" t="s">
        <v>46</v>
      </c>
      <c r="B1" t="s">
        <v>47</v>
      </c>
      <c r="C1" t="s">
        <v>48</v>
      </c>
      <c r="D1" t="s">
        <v>1</v>
      </c>
    </row>
    <row r="2" spans="1:4" x14ac:dyDescent="0.25">
      <c r="A2" t="s">
        <v>26</v>
      </c>
      <c r="B2" t="s">
        <v>27</v>
      </c>
      <c r="C2" s="3" t="str">
        <f>CONCATENATE(A2," ",B2)</f>
        <v>Emily Johnson</v>
      </c>
      <c r="D2" s="2">
        <v>10846</v>
      </c>
    </row>
    <row r="3" spans="1:4" x14ac:dyDescent="0.25">
      <c r="A3" t="s">
        <v>28</v>
      </c>
      <c r="B3" t="s">
        <v>29</v>
      </c>
      <c r="C3" s="3" t="str">
        <f t="shared" ref="C3:C11" si="0">CONCATENATE(A3," ",B3)</f>
        <v>James Anderson</v>
      </c>
      <c r="D3" s="2">
        <v>17713</v>
      </c>
    </row>
    <row r="4" spans="1:4" x14ac:dyDescent="0.25">
      <c r="A4" t="s">
        <v>30</v>
      </c>
      <c r="B4" t="s">
        <v>31</v>
      </c>
      <c r="C4" s="3" t="str">
        <f t="shared" si="0"/>
        <v>Olivia Smith</v>
      </c>
      <c r="D4" s="2">
        <v>17097</v>
      </c>
    </row>
    <row r="5" spans="1:4" x14ac:dyDescent="0.25">
      <c r="A5" t="s">
        <v>32</v>
      </c>
      <c r="B5" t="s">
        <v>33</v>
      </c>
      <c r="C5" s="3" t="str">
        <f t="shared" si="0"/>
        <v>Michael Clark</v>
      </c>
      <c r="D5" s="2">
        <v>10985</v>
      </c>
    </row>
    <row r="6" spans="1:4" x14ac:dyDescent="0.25">
      <c r="A6" t="s">
        <v>34</v>
      </c>
      <c r="B6" t="s">
        <v>35</v>
      </c>
      <c r="C6" s="3" t="str">
        <f t="shared" si="0"/>
        <v>Ava Brown</v>
      </c>
      <c r="D6" s="2">
        <v>17221</v>
      </c>
    </row>
    <row r="7" spans="1:4" x14ac:dyDescent="0.25">
      <c r="A7" t="s">
        <v>36</v>
      </c>
      <c r="B7" t="s">
        <v>37</v>
      </c>
      <c r="C7" s="3" t="str">
        <f t="shared" si="0"/>
        <v>Ethan Harris</v>
      </c>
      <c r="D7" s="2">
        <v>11780</v>
      </c>
    </row>
    <row r="8" spans="1:4" x14ac:dyDescent="0.25">
      <c r="A8" t="s">
        <v>38</v>
      </c>
      <c r="B8" t="s">
        <v>39</v>
      </c>
      <c r="C8" s="3" t="str">
        <f t="shared" si="0"/>
        <v>Sophia Davis</v>
      </c>
      <c r="D8" s="2">
        <v>19882</v>
      </c>
    </row>
    <row r="9" spans="1:4" x14ac:dyDescent="0.25">
      <c r="A9" t="s">
        <v>40</v>
      </c>
      <c r="B9" t="s">
        <v>41</v>
      </c>
      <c r="C9" s="3" t="str">
        <f t="shared" si="0"/>
        <v>Jacob Lewis</v>
      </c>
      <c r="D9" s="2">
        <v>10555</v>
      </c>
    </row>
    <row r="10" spans="1:4" x14ac:dyDescent="0.25">
      <c r="A10" t="s">
        <v>42</v>
      </c>
      <c r="B10" t="s">
        <v>43</v>
      </c>
      <c r="C10" s="3" t="str">
        <f t="shared" si="0"/>
        <v>Mia Wilson</v>
      </c>
      <c r="D10" s="2">
        <v>14352</v>
      </c>
    </row>
    <row r="11" spans="1:4" x14ac:dyDescent="0.25">
      <c r="A11" t="s">
        <v>44</v>
      </c>
      <c r="B11" t="s">
        <v>45</v>
      </c>
      <c r="C11" s="3" t="str">
        <f t="shared" si="0"/>
        <v>William Walker</v>
      </c>
      <c r="D11" s="2">
        <v>12787</v>
      </c>
    </row>
    <row r="12" spans="1:4" x14ac:dyDescent="0.25">
      <c r="D12" s="2"/>
    </row>
    <row r="13" spans="1:4" x14ac:dyDescent="0.25">
      <c r="D13" s="2"/>
    </row>
    <row r="14" spans="1:4" x14ac:dyDescent="0.25">
      <c r="D14" s="2"/>
    </row>
    <row r="15" spans="1:4" x14ac:dyDescent="0.25">
      <c r="D15" s="2"/>
    </row>
    <row r="16" spans="1:4" x14ac:dyDescent="0.25">
      <c r="D16" s="2"/>
    </row>
    <row r="17" spans="4:4" x14ac:dyDescent="0.25">
      <c r="D17" s="2"/>
    </row>
    <row r="18" spans="4:4" x14ac:dyDescent="0.25">
      <c r="D18" s="2"/>
    </row>
    <row r="19" spans="4:4" x14ac:dyDescent="0.25">
      <c r="D19" s="2"/>
    </row>
    <row r="20" spans="4:4" x14ac:dyDescent="0.25">
      <c r="D20" s="2"/>
    </row>
    <row r="21" spans="4:4" x14ac:dyDescent="0.25">
      <c r="D21" s="2"/>
    </row>
    <row r="22" spans="4:4" x14ac:dyDescent="0.25">
      <c r="D22" s="2"/>
    </row>
    <row r="23" spans="4:4" x14ac:dyDescent="0.25">
      <c r="D23" s="2"/>
    </row>
    <row r="24" spans="4:4" x14ac:dyDescent="0.25">
      <c r="D24" s="2"/>
    </row>
    <row r="25" spans="4:4" x14ac:dyDescent="0.25">
      <c r="D25" s="2"/>
    </row>
    <row r="26" spans="4:4" x14ac:dyDescent="0.25">
      <c r="D26" s="2"/>
    </row>
    <row r="27" spans="4:4" x14ac:dyDescent="0.25">
      <c r="D27" s="2"/>
    </row>
    <row r="28" spans="4:4" x14ac:dyDescent="0.25">
      <c r="D28" s="2"/>
    </row>
    <row r="29" spans="4:4" x14ac:dyDescent="0.25">
      <c r="D29" s="2"/>
    </row>
    <row r="30" spans="4:4" x14ac:dyDescent="0.25">
      <c r="D30" s="2"/>
    </row>
    <row r="32" spans="4:4" x14ac:dyDescent="0.25">
      <c r="D32" s="6"/>
    </row>
    <row r="34" spans="4:4" x14ac:dyDescent="0.25">
      <c r="D34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58A48-B7C5-48BA-B066-06DEBD4365E3}">
  <dimension ref="B3:E18"/>
  <sheetViews>
    <sheetView workbookViewId="0">
      <selection activeCell="H26" sqref="H26"/>
    </sheetView>
  </sheetViews>
  <sheetFormatPr defaultRowHeight="15" x14ac:dyDescent="0.25"/>
  <cols>
    <col min="2" max="2" width="16.140625" customWidth="1"/>
    <col min="4" max="5" width="13.42578125" customWidth="1"/>
  </cols>
  <sheetData>
    <row r="3" spans="2:5" x14ac:dyDescent="0.25">
      <c r="B3" s="8" t="s">
        <v>49</v>
      </c>
      <c r="C3" s="8" t="s">
        <v>50</v>
      </c>
      <c r="D3" s="12" t="s">
        <v>51</v>
      </c>
      <c r="E3" s="12" t="s">
        <v>52</v>
      </c>
    </row>
    <row r="4" spans="2:5" x14ac:dyDescent="0.25">
      <c r="B4" s="9">
        <v>104892</v>
      </c>
      <c r="C4" s="10">
        <v>1350</v>
      </c>
      <c r="D4" s="3">
        <f>LEN(B4)</f>
        <v>6</v>
      </c>
      <c r="E4" s="3" t="str">
        <f>IF(D4=6,"Okay","Invalid")</f>
        <v>Okay</v>
      </c>
    </row>
    <row r="5" spans="2:5" x14ac:dyDescent="0.25">
      <c r="B5" s="9">
        <v>239841</v>
      </c>
      <c r="C5" s="10">
        <v>2120</v>
      </c>
      <c r="D5" s="3">
        <f t="shared" ref="D5:D18" si="0">LEN(B5)</f>
        <v>6</v>
      </c>
      <c r="E5" s="3" t="str">
        <f t="shared" ref="E5:E18" si="1">IF(D5=6,"Okay","Invalid")</f>
        <v>Okay</v>
      </c>
    </row>
    <row r="6" spans="2:5" x14ac:dyDescent="0.25">
      <c r="B6" s="9">
        <v>128754</v>
      </c>
      <c r="C6" s="9">
        <v>980</v>
      </c>
      <c r="D6" s="3">
        <f t="shared" si="0"/>
        <v>6</v>
      </c>
      <c r="E6" s="3" t="str">
        <f t="shared" si="1"/>
        <v>Okay</v>
      </c>
    </row>
    <row r="7" spans="2:5" x14ac:dyDescent="0.25">
      <c r="B7" s="9">
        <v>458932</v>
      </c>
      <c r="C7" s="10">
        <v>1870</v>
      </c>
      <c r="D7" s="3">
        <f t="shared" si="0"/>
        <v>6</v>
      </c>
      <c r="E7" s="3" t="str">
        <f t="shared" si="1"/>
        <v>Okay</v>
      </c>
    </row>
    <row r="8" spans="2:5" x14ac:dyDescent="0.25">
      <c r="B8" s="9">
        <v>938201</v>
      </c>
      <c r="C8" s="10">
        <v>1025</v>
      </c>
      <c r="D8" s="3">
        <f t="shared" si="0"/>
        <v>6</v>
      </c>
      <c r="E8" s="3" t="str">
        <f t="shared" si="1"/>
        <v>Okay</v>
      </c>
    </row>
    <row r="9" spans="2:5" x14ac:dyDescent="0.25">
      <c r="B9" s="9">
        <v>120894</v>
      </c>
      <c r="C9" s="10">
        <v>2400</v>
      </c>
      <c r="D9" s="3">
        <f t="shared" si="0"/>
        <v>6</v>
      </c>
      <c r="E9" s="3" t="str">
        <f t="shared" si="1"/>
        <v>Okay</v>
      </c>
    </row>
    <row r="10" spans="2:5" x14ac:dyDescent="0.25">
      <c r="B10" s="9">
        <v>395728</v>
      </c>
      <c r="C10" s="10">
        <v>1600</v>
      </c>
      <c r="D10" s="3">
        <f t="shared" si="0"/>
        <v>6</v>
      </c>
      <c r="E10" s="3" t="str">
        <f t="shared" si="1"/>
        <v>Okay</v>
      </c>
    </row>
    <row r="11" spans="2:5" x14ac:dyDescent="0.25">
      <c r="B11" s="9">
        <v>849203</v>
      </c>
      <c r="C11" s="10">
        <v>2050</v>
      </c>
      <c r="D11" s="3">
        <f t="shared" si="0"/>
        <v>6</v>
      </c>
      <c r="E11" s="3" t="str">
        <f t="shared" si="1"/>
        <v>Okay</v>
      </c>
    </row>
    <row r="12" spans="2:5" x14ac:dyDescent="0.25">
      <c r="B12" s="9">
        <v>572831</v>
      </c>
      <c r="C12" s="10">
        <v>1410</v>
      </c>
      <c r="D12" s="3">
        <f t="shared" si="0"/>
        <v>6</v>
      </c>
      <c r="E12" s="3" t="str">
        <f t="shared" si="1"/>
        <v>Okay</v>
      </c>
    </row>
    <row r="13" spans="2:5" x14ac:dyDescent="0.25">
      <c r="B13" s="9">
        <v>48231</v>
      </c>
      <c r="C13" s="10">
        <v>1235</v>
      </c>
      <c r="D13" s="3">
        <f t="shared" si="0"/>
        <v>5</v>
      </c>
      <c r="E13" s="3" t="str">
        <f t="shared" si="1"/>
        <v>Invalid</v>
      </c>
    </row>
    <row r="14" spans="2:5" x14ac:dyDescent="0.25">
      <c r="B14" s="9">
        <v>19482</v>
      </c>
      <c r="C14" s="9">
        <v>730</v>
      </c>
      <c r="D14" s="3">
        <f t="shared" si="0"/>
        <v>5</v>
      </c>
      <c r="E14" s="3" t="str">
        <f t="shared" si="1"/>
        <v>Invalid</v>
      </c>
    </row>
    <row r="15" spans="2:5" x14ac:dyDescent="0.25">
      <c r="B15" s="9">
        <v>9284310</v>
      </c>
      <c r="C15" s="10">
        <v>1990</v>
      </c>
      <c r="D15" s="3">
        <f t="shared" si="0"/>
        <v>7</v>
      </c>
      <c r="E15" s="3" t="str">
        <f t="shared" si="1"/>
        <v>Invalid</v>
      </c>
    </row>
    <row r="16" spans="2:5" x14ac:dyDescent="0.25">
      <c r="B16" s="9">
        <v>731925</v>
      </c>
      <c r="C16" s="10">
        <v>1500</v>
      </c>
      <c r="D16" s="3">
        <f t="shared" si="0"/>
        <v>6</v>
      </c>
      <c r="E16" s="3" t="str">
        <f t="shared" si="1"/>
        <v>Okay</v>
      </c>
    </row>
    <row r="17" spans="2:5" x14ac:dyDescent="0.25">
      <c r="B17" s="9">
        <v>615280</v>
      </c>
      <c r="C17" s="10">
        <v>1875</v>
      </c>
      <c r="D17" s="3">
        <f t="shared" si="0"/>
        <v>6</v>
      </c>
      <c r="E17" s="3" t="str">
        <f t="shared" si="1"/>
        <v>Okay</v>
      </c>
    </row>
    <row r="18" spans="2:5" x14ac:dyDescent="0.25">
      <c r="B18" s="9">
        <v>372901</v>
      </c>
      <c r="C18" s="9">
        <v>925</v>
      </c>
      <c r="D18" s="3">
        <f t="shared" si="0"/>
        <v>6</v>
      </c>
      <c r="E18" s="3" t="str">
        <f t="shared" si="1"/>
        <v>Okay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C515D-47CD-462B-8F82-579BA2882CF9}">
  <dimension ref="B3:G23"/>
  <sheetViews>
    <sheetView workbookViewId="0">
      <selection activeCell="G8" sqref="G8"/>
    </sheetView>
  </sheetViews>
  <sheetFormatPr defaultRowHeight="15" x14ac:dyDescent="0.25"/>
  <cols>
    <col min="2" max="2" width="22" customWidth="1"/>
    <col min="3" max="3" width="13.28515625" bestFit="1" customWidth="1"/>
    <col min="4" max="4" width="13.140625" bestFit="1" customWidth="1"/>
    <col min="7" max="7" width="13.28515625" bestFit="1" customWidth="1"/>
  </cols>
  <sheetData>
    <row r="3" spans="2:7" x14ac:dyDescent="0.25">
      <c r="B3" s="11" t="s">
        <v>49</v>
      </c>
      <c r="C3" s="7" t="s">
        <v>1</v>
      </c>
      <c r="D3" s="7" t="s">
        <v>73</v>
      </c>
      <c r="F3" s="7" t="s">
        <v>102</v>
      </c>
      <c r="G3" s="7" t="s">
        <v>1</v>
      </c>
    </row>
    <row r="4" spans="2:7" x14ac:dyDescent="0.25">
      <c r="B4" s="9" t="s">
        <v>53</v>
      </c>
      <c r="C4" s="2">
        <v>5860</v>
      </c>
      <c r="D4" s="3" t="str">
        <f>LEFT(B4,3)</f>
        <v>USA</v>
      </c>
      <c r="F4" t="s">
        <v>103</v>
      </c>
      <c r="G4" s="4">
        <f>SUMIF($D$4:$D$23,F4,$C$4:$C$23)</f>
        <v>33963</v>
      </c>
    </row>
    <row r="5" spans="2:7" x14ac:dyDescent="0.25">
      <c r="B5" s="9" t="s">
        <v>54</v>
      </c>
      <c r="C5" s="2">
        <v>7335</v>
      </c>
      <c r="D5" s="3" t="str">
        <f t="shared" ref="D5:D23" si="0">LEFT(B5,3)</f>
        <v>CAN</v>
      </c>
      <c r="F5" t="s">
        <v>104</v>
      </c>
      <c r="G5" s="4">
        <f>SUMIF($D$4:$D$23,F5,$C$4:$C$23)</f>
        <v>35753</v>
      </c>
    </row>
    <row r="6" spans="2:7" x14ac:dyDescent="0.25">
      <c r="B6" s="9" t="s">
        <v>55</v>
      </c>
      <c r="C6" s="2">
        <v>8240</v>
      </c>
      <c r="D6" s="3" t="str">
        <f t="shared" si="0"/>
        <v>AUS</v>
      </c>
    </row>
    <row r="7" spans="2:7" x14ac:dyDescent="0.25">
      <c r="B7" s="9" t="s">
        <v>56</v>
      </c>
      <c r="C7" s="2">
        <v>9025</v>
      </c>
      <c r="D7" s="3" t="str">
        <f t="shared" si="0"/>
        <v>IND</v>
      </c>
    </row>
    <row r="8" spans="2:7" x14ac:dyDescent="0.25">
      <c r="B8" s="9" t="s">
        <v>57</v>
      </c>
      <c r="C8" s="2">
        <v>7283</v>
      </c>
      <c r="D8" s="3" t="str">
        <f t="shared" si="0"/>
        <v>USA</v>
      </c>
    </row>
    <row r="9" spans="2:7" x14ac:dyDescent="0.25">
      <c r="B9" s="9" t="s">
        <v>58</v>
      </c>
      <c r="C9" s="2">
        <v>5245</v>
      </c>
      <c r="D9" s="3" t="str">
        <f t="shared" si="0"/>
        <v>CAN</v>
      </c>
    </row>
    <row r="10" spans="2:7" x14ac:dyDescent="0.25">
      <c r="B10" s="9" t="s">
        <v>59</v>
      </c>
      <c r="C10" s="2">
        <v>6413</v>
      </c>
      <c r="D10" s="3" t="str">
        <f t="shared" si="0"/>
        <v>AUS</v>
      </c>
    </row>
    <row r="11" spans="2:7" x14ac:dyDescent="0.25">
      <c r="B11" s="9" t="s">
        <v>60</v>
      </c>
      <c r="C11" s="2">
        <v>5392</v>
      </c>
      <c r="D11" s="3" t="str">
        <f t="shared" si="0"/>
        <v>IND</v>
      </c>
    </row>
    <row r="12" spans="2:7" x14ac:dyDescent="0.25">
      <c r="B12" s="9" t="s">
        <v>61</v>
      </c>
      <c r="C12" s="2">
        <v>8265</v>
      </c>
      <c r="D12" s="3" t="str">
        <f t="shared" si="0"/>
        <v>USA</v>
      </c>
    </row>
    <row r="13" spans="2:7" x14ac:dyDescent="0.25">
      <c r="B13" s="9" t="s">
        <v>62</v>
      </c>
      <c r="C13" s="2">
        <v>9193</v>
      </c>
      <c r="D13" s="3" t="str">
        <f t="shared" si="0"/>
        <v>CAN</v>
      </c>
    </row>
    <row r="14" spans="2:7" x14ac:dyDescent="0.25">
      <c r="B14" s="9" t="s">
        <v>63</v>
      </c>
      <c r="C14" s="2">
        <v>9159</v>
      </c>
      <c r="D14" s="3" t="str">
        <f t="shared" si="0"/>
        <v>AUS</v>
      </c>
    </row>
    <row r="15" spans="2:7" x14ac:dyDescent="0.25">
      <c r="B15" s="9" t="s">
        <v>64</v>
      </c>
      <c r="C15" s="2">
        <v>5569</v>
      </c>
      <c r="D15" s="3" t="str">
        <f t="shared" si="0"/>
        <v>IND</v>
      </c>
    </row>
    <row r="16" spans="2:7" x14ac:dyDescent="0.25">
      <c r="B16" s="9" t="s">
        <v>65</v>
      </c>
      <c r="C16" s="2">
        <v>6217</v>
      </c>
      <c r="D16" s="3" t="str">
        <f t="shared" si="0"/>
        <v>USA</v>
      </c>
    </row>
    <row r="17" spans="2:4" x14ac:dyDescent="0.25">
      <c r="B17" s="9" t="s">
        <v>66</v>
      </c>
      <c r="C17" s="2">
        <v>6130</v>
      </c>
      <c r="D17" s="3" t="str">
        <f t="shared" si="0"/>
        <v>CAN</v>
      </c>
    </row>
    <row r="18" spans="2:4" x14ac:dyDescent="0.25">
      <c r="B18" s="9" t="s">
        <v>67</v>
      </c>
      <c r="C18" s="2">
        <v>6499</v>
      </c>
      <c r="D18" s="3" t="str">
        <f t="shared" si="0"/>
        <v>AUS</v>
      </c>
    </row>
    <row r="19" spans="2:4" x14ac:dyDescent="0.25">
      <c r="B19" s="9" t="s">
        <v>68</v>
      </c>
      <c r="C19" s="2">
        <v>8313</v>
      </c>
      <c r="D19" s="3" t="str">
        <f t="shared" si="0"/>
        <v>IND</v>
      </c>
    </row>
    <row r="20" spans="2:4" x14ac:dyDescent="0.25">
      <c r="B20" s="9" t="s">
        <v>69</v>
      </c>
      <c r="C20" s="2">
        <v>6338</v>
      </c>
      <c r="D20" s="3" t="str">
        <f t="shared" si="0"/>
        <v>USA</v>
      </c>
    </row>
    <row r="21" spans="2:4" x14ac:dyDescent="0.25">
      <c r="B21" s="9" t="s">
        <v>70</v>
      </c>
      <c r="C21" s="2">
        <v>7850</v>
      </c>
      <c r="D21" s="3" t="str">
        <f t="shared" si="0"/>
        <v>CAN</v>
      </c>
    </row>
    <row r="22" spans="2:4" x14ac:dyDescent="0.25">
      <c r="B22" s="9" t="s">
        <v>71</v>
      </c>
      <c r="C22" s="2">
        <v>6286</v>
      </c>
      <c r="D22" s="3" t="str">
        <f t="shared" si="0"/>
        <v>AUS</v>
      </c>
    </row>
    <row r="23" spans="2:4" x14ac:dyDescent="0.25">
      <c r="B23" s="9" t="s">
        <v>72</v>
      </c>
      <c r="C23" s="2">
        <v>6546</v>
      </c>
      <c r="D23" s="3" t="str">
        <f t="shared" si="0"/>
        <v>IND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48B56-AF69-44B8-BA11-E744A881D7FB}">
  <dimension ref="A1:I16"/>
  <sheetViews>
    <sheetView workbookViewId="0">
      <selection activeCell="F16" sqref="F16"/>
    </sheetView>
  </sheetViews>
  <sheetFormatPr defaultRowHeight="15" x14ac:dyDescent="0.25"/>
  <cols>
    <col min="1" max="1" width="16.7109375" customWidth="1"/>
    <col min="2" max="2" width="18.5703125" bestFit="1" customWidth="1"/>
    <col min="3" max="3" width="10.7109375" bestFit="1" customWidth="1"/>
    <col min="4" max="4" width="18.7109375" bestFit="1" customWidth="1"/>
    <col min="9" max="9" width="10.7109375" bestFit="1" customWidth="1"/>
  </cols>
  <sheetData>
    <row r="1" spans="1:9" x14ac:dyDescent="0.25">
      <c r="A1" s="13" t="s">
        <v>74</v>
      </c>
      <c r="B1" s="13" t="s">
        <v>75</v>
      </c>
      <c r="C1" s="13" t="s">
        <v>76</v>
      </c>
      <c r="D1" s="13" t="s">
        <v>97</v>
      </c>
      <c r="E1" s="13" t="s">
        <v>98</v>
      </c>
    </row>
    <row r="2" spans="1:9" x14ac:dyDescent="0.25">
      <c r="A2" s="14" t="s">
        <v>3</v>
      </c>
      <c r="B2" s="17" t="s">
        <v>77</v>
      </c>
      <c r="C2" s="15">
        <v>45858</v>
      </c>
      <c r="D2" s="16">
        <f ca="1">TODAY()-C2</f>
        <v>14</v>
      </c>
      <c r="E2" s="3" t="str">
        <f ca="1">IF(D2&gt;0,"overdue","Not Due Yet")</f>
        <v>overdue</v>
      </c>
      <c r="I2" s="18">
        <f ca="1">TODAY()</f>
        <v>45872</v>
      </c>
    </row>
    <row r="3" spans="1:9" x14ac:dyDescent="0.25">
      <c r="A3" s="14" t="s">
        <v>8</v>
      </c>
      <c r="B3" s="17" t="s">
        <v>78</v>
      </c>
      <c r="C3" s="15">
        <v>45863</v>
      </c>
      <c r="D3" s="16">
        <f t="shared" ref="D3:D16" ca="1" si="0">TODAY()-C3</f>
        <v>9</v>
      </c>
      <c r="E3" s="3" t="str">
        <f t="shared" ref="E3:E16" ca="1" si="1">IF(D3&gt;0,"overdue","Not Due Yet")</f>
        <v>overdue</v>
      </c>
    </row>
    <row r="4" spans="1:9" x14ac:dyDescent="0.25">
      <c r="A4" s="14" t="s">
        <v>4</v>
      </c>
      <c r="B4" s="17" t="s">
        <v>79</v>
      </c>
      <c r="C4" s="15">
        <v>45853</v>
      </c>
      <c r="D4" s="16">
        <f t="shared" ca="1" si="0"/>
        <v>19</v>
      </c>
      <c r="E4" s="3" t="str">
        <f t="shared" ca="1" si="1"/>
        <v>overdue</v>
      </c>
    </row>
    <row r="5" spans="1:9" x14ac:dyDescent="0.25">
      <c r="A5" s="14" t="s">
        <v>9</v>
      </c>
      <c r="B5" s="17" t="s">
        <v>80</v>
      </c>
      <c r="C5" s="15">
        <v>45867</v>
      </c>
      <c r="D5" s="16">
        <f t="shared" ca="1" si="0"/>
        <v>5</v>
      </c>
      <c r="E5" s="3" t="str">
        <f t="shared" ca="1" si="1"/>
        <v>overdue</v>
      </c>
    </row>
    <row r="6" spans="1:9" x14ac:dyDescent="0.25">
      <c r="A6" s="14" t="s">
        <v>5</v>
      </c>
      <c r="B6" s="17" t="s">
        <v>81</v>
      </c>
      <c r="C6" s="15">
        <v>45874</v>
      </c>
      <c r="D6" s="16">
        <f t="shared" ca="1" si="0"/>
        <v>-2</v>
      </c>
      <c r="E6" s="3" t="str">
        <f t="shared" ca="1" si="1"/>
        <v>Not Due Yet</v>
      </c>
    </row>
    <row r="7" spans="1:9" x14ac:dyDescent="0.25">
      <c r="A7" s="14" t="s">
        <v>11</v>
      </c>
      <c r="B7" s="17" t="s">
        <v>82</v>
      </c>
      <c r="C7" s="15">
        <v>45848</v>
      </c>
      <c r="D7" s="16">
        <f t="shared" ca="1" si="0"/>
        <v>24</v>
      </c>
      <c r="E7" s="3" t="str">
        <f t="shared" ca="1" si="1"/>
        <v>overdue</v>
      </c>
    </row>
    <row r="8" spans="1:9" x14ac:dyDescent="0.25">
      <c r="A8" s="14" t="s">
        <v>7</v>
      </c>
      <c r="B8" s="17" t="s">
        <v>83</v>
      </c>
      <c r="C8" s="15">
        <v>45870</v>
      </c>
      <c r="D8" s="16">
        <f t="shared" ca="1" si="0"/>
        <v>2</v>
      </c>
      <c r="E8" s="3" t="str">
        <f t="shared" ca="1" si="1"/>
        <v>overdue</v>
      </c>
    </row>
    <row r="9" spans="1:9" x14ac:dyDescent="0.25">
      <c r="A9" s="14" t="s">
        <v>10</v>
      </c>
      <c r="B9" s="17" t="s">
        <v>84</v>
      </c>
      <c r="C9" s="15">
        <v>45865</v>
      </c>
      <c r="D9" s="16">
        <f t="shared" ca="1" si="0"/>
        <v>7</v>
      </c>
      <c r="E9" s="3" t="str">
        <f t="shared" ca="1" si="1"/>
        <v>overdue</v>
      </c>
    </row>
    <row r="10" spans="1:9" x14ac:dyDescent="0.25">
      <c r="A10" s="14" t="s">
        <v>6</v>
      </c>
      <c r="B10" s="17" t="s">
        <v>85</v>
      </c>
      <c r="C10" s="15">
        <v>45860</v>
      </c>
      <c r="D10" s="16">
        <f t="shared" ca="1" si="0"/>
        <v>12</v>
      </c>
      <c r="E10" s="3" t="str">
        <f t="shared" ca="1" si="1"/>
        <v>overdue</v>
      </c>
    </row>
    <row r="11" spans="1:9" x14ac:dyDescent="0.25">
      <c r="A11" s="14" t="s">
        <v>12</v>
      </c>
      <c r="B11" s="17" t="s">
        <v>86</v>
      </c>
      <c r="C11" s="15">
        <v>45879</v>
      </c>
      <c r="D11" s="16">
        <f t="shared" ca="1" si="0"/>
        <v>-7</v>
      </c>
      <c r="E11" s="3" t="str">
        <f t="shared" ca="1" si="1"/>
        <v>Not Due Yet</v>
      </c>
    </row>
    <row r="12" spans="1:9" x14ac:dyDescent="0.25">
      <c r="A12" s="14" t="s">
        <v>87</v>
      </c>
      <c r="B12" s="17" t="s">
        <v>88</v>
      </c>
      <c r="C12" s="15">
        <v>45856</v>
      </c>
      <c r="D12" s="16">
        <f t="shared" ca="1" si="0"/>
        <v>16</v>
      </c>
      <c r="E12" s="3" t="str">
        <f t="shared" ca="1" si="1"/>
        <v>overdue</v>
      </c>
    </row>
    <row r="13" spans="1:9" x14ac:dyDescent="0.25">
      <c r="A13" s="14" t="s">
        <v>89</v>
      </c>
      <c r="B13" s="17" t="s">
        <v>90</v>
      </c>
      <c r="C13" s="15">
        <v>45867</v>
      </c>
      <c r="D13" s="16">
        <f t="shared" ca="1" si="0"/>
        <v>5</v>
      </c>
      <c r="E13" s="3" t="str">
        <f t="shared" ca="1" si="1"/>
        <v>overdue</v>
      </c>
    </row>
    <row r="14" spans="1:9" x14ac:dyDescent="0.25">
      <c r="A14" s="14" t="s">
        <v>91</v>
      </c>
      <c r="B14" s="17" t="s">
        <v>92</v>
      </c>
      <c r="C14" s="15">
        <v>45868</v>
      </c>
      <c r="D14" s="16">
        <f t="shared" ca="1" si="0"/>
        <v>4</v>
      </c>
      <c r="E14" s="3" t="str">
        <f t="shared" ca="1" si="1"/>
        <v>overdue</v>
      </c>
    </row>
    <row r="15" spans="1:9" x14ac:dyDescent="0.25">
      <c r="A15" s="14" t="s">
        <v>93</v>
      </c>
      <c r="B15" s="17" t="s">
        <v>94</v>
      </c>
      <c r="C15" s="15">
        <v>45859</v>
      </c>
      <c r="D15" s="16">
        <f t="shared" ca="1" si="0"/>
        <v>13</v>
      </c>
      <c r="E15" s="3" t="str">
        <f t="shared" ca="1" si="1"/>
        <v>overdue</v>
      </c>
    </row>
    <row r="16" spans="1:9" x14ac:dyDescent="0.25">
      <c r="A16" s="14" t="s">
        <v>95</v>
      </c>
      <c r="B16" s="17" t="s">
        <v>96</v>
      </c>
      <c r="C16" s="15">
        <v>45871</v>
      </c>
      <c r="D16" s="16">
        <f t="shared" ca="1" si="0"/>
        <v>1</v>
      </c>
      <c r="E16" s="3" t="str">
        <f t="shared" ca="1" si="1"/>
        <v>overdue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Basic_Arthmt</vt:lpstr>
      <vt:lpstr>SumIf</vt:lpstr>
      <vt:lpstr>SumIfs</vt:lpstr>
      <vt:lpstr>Sum_Product</vt:lpstr>
      <vt:lpstr>IF</vt:lpstr>
      <vt:lpstr>Countif</vt:lpstr>
      <vt:lpstr>Lookup</vt:lpstr>
      <vt:lpstr>Concat</vt:lpstr>
      <vt:lpstr>LEN</vt:lpstr>
      <vt:lpstr>Left - Right</vt:lpstr>
      <vt:lpstr>Today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2015-06-05T18:17:20Z</dcterms:created>
  <dcterms:modified xsi:type="dcterms:W3CDTF">2025-08-06T16:54:03Z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